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J/Desktop/Obec/2018/2 únor/"/>
    </mc:Choice>
  </mc:AlternateContent>
  <bookViews>
    <workbookView xWindow="0" yWindow="460" windowWidth="28800" windowHeight="16380"/>
  </bookViews>
  <sheets>
    <sheet name="návrh rozpočtu příjmy2018" sheetId="44" r:id="rId1"/>
    <sheet name="návrh rozpočtu výdaje2018" sheetId="4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60" i="45" l="1"/>
  <c r="G61" i="45"/>
  <c r="G60" i="45"/>
  <c r="G59" i="45"/>
  <c r="H61" i="45"/>
  <c r="H60" i="45"/>
  <c r="H59" i="45"/>
  <c r="I61" i="45"/>
  <c r="I59" i="45"/>
  <c r="G38" i="44"/>
  <c r="F38" i="44"/>
  <c r="G43" i="44"/>
  <c r="G24" i="44"/>
  <c r="G39" i="44"/>
  <c r="G45" i="44"/>
  <c r="G48" i="44"/>
  <c r="K60" i="45"/>
  <c r="J60" i="45"/>
  <c r="F60" i="45"/>
  <c r="K61" i="45"/>
  <c r="K59" i="45"/>
  <c r="J61" i="45"/>
  <c r="I38" i="44"/>
  <c r="I24" i="44"/>
  <c r="I43" i="44"/>
  <c r="I45" i="44"/>
  <c r="H38" i="44"/>
  <c r="H24" i="44"/>
  <c r="H39" i="44"/>
  <c r="H43" i="44"/>
  <c r="H45" i="44"/>
  <c r="F43" i="44"/>
  <c r="F24" i="44"/>
  <c r="F39" i="44"/>
  <c r="F45" i="44"/>
  <c r="F61" i="45"/>
  <c r="F59" i="45"/>
  <c r="F48" i="44"/>
  <c r="H48" i="44"/>
  <c r="I48" i="44"/>
  <c r="J59" i="45"/>
</calcChain>
</file>

<file path=xl/sharedStrings.xml><?xml version="1.0" encoding="utf-8"?>
<sst xmlns="http://schemas.openxmlformats.org/spreadsheetml/2006/main" count="130" uniqueCount="120">
  <si>
    <t>TEXT</t>
  </si>
  <si>
    <t>Vyvěšeno dne :</t>
  </si>
  <si>
    <t>Sejmuto dne :</t>
  </si>
  <si>
    <t>provizorium</t>
  </si>
  <si>
    <t xml:space="preserve">CELKEM  </t>
  </si>
  <si>
    <t>ČÁSTKA</t>
  </si>
  <si>
    <t>VÝDAJE</t>
  </si>
  <si>
    <t>PŘÍJMY    §</t>
  </si>
  <si>
    <t>EKO-KOM</t>
  </si>
  <si>
    <t>Sběr a svoz komunálních odpadů</t>
  </si>
  <si>
    <t>Pronájem prodejna</t>
  </si>
  <si>
    <t xml:space="preserve">Vodní díla v zemědělské krajině - Mokřad </t>
  </si>
  <si>
    <t>Činnost knihovnická</t>
  </si>
  <si>
    <t>Ostatní záležitosti kultury-kronika</t>
  </si>
  <si>
    <t>Využití volného času dětí a mládeže</t>
  </si>
  <si>
    <t>Bytové hospodářství</t>
  </si>
  <si>
    <t>Veřejné osvětlení</t>
  </si>
  <si>
    <t>Územní plánování</t>
  </si>
  <si>
    <t>Územní rozvoj - nákup pozemků</t>
  </si>
  <si>
    <t>Svoz nebezpečných odpadů</t>
  </si>
  <si>
    <t>Sběr a svoz ostatních odpadů VOSPOL</t>
  </si>
  <si>
    <t>Požární ochrana - dobrovolná činnost</t>
  </si>
  <si>
    <t>Služby peněžních ústavů</t>
  </si>
  <si>
    <t>Platby daní a poplatků st.rozpočtu</t>
  </si>
  <si>
    <t>Nespecifikované rezervy</t>
  </si>
  <si>
    <t>Osobní asistence, pečovatelská služba</t>
  </si>
  <si>
    <t>Služby peněžních ústavů - pojištění majetku</t>
  </si>
  <si>
    <t>počáteční stav na účtech</t>
  </si>
  <si>
    <t>Ostatní tělovýchovná činnost</t>
  </si>
  <si>
    <t>Třída 2 - nedaňové příjmy :</t>
  </si>
  <si>
    <t>pol.1111</t>
  </si>
  <si>
    <t>pol.1112</t>
  </si>
  <si>
    <t>pol.1113</t>
  </si>
  <si>
    <t>pol.1121</t>
  </si>
  <si>
    <t>pol.1211</t>
  </si>
  <si>
    <t>pol.1335</t>
  </si>
  <si>
    <t>pol.1511</t>
  </si>
  <si>
    <t>pol.1341</t>
  </si>
  <si>
    <t>Správní poplatky</t>
  </si>
  <si>
    <t>Poplatky psi</t>
  </si>
  <si>
    <t>pol.1361</t>
  </si>
  <si>
    <t>Daň z příjmu FO ze závislé činnosti</t>
  </si>
  <si>
    <t>Daň z příjmu FO sam.výd.činnost</t>
  </si>
  <si>
    <t>Daň z příjmu FO z kapit.výnosů</t>
  </si>
  <si>
    <t>Daň z příjmu právnických osob</t>
  </si>
  <si>
    <t>Daň z přidané hodnoty</t>
  </si>
  <si>
    <t>Odvod z loterie a her</t>
  </si>
  <si>
    <t>Daň z nemovitých věcí</t>
  </si>
  <si>
    <t>TŘÍDA 5 - BĚŽNÉ VÝDAJE  §</t>
  </si>
  <si>
    <t>rozpočet je navržen vyrovnaný</t>
  </si>
  <si>
    <t>Pronájmy komunikací</t>
  </si>
  <si>
    <t>Činnost místní správy,dary</t>
  </si>
  <si>
    <t>nájem byt</t>
  </si>
  <si>
    <t>Stočné</t>
  </si>
  <si>
    <t>Hošková-pronájem Ohrádka</t>
  </si>
  <si>
    <t>org.110</t>
  </si>
  <si>
    <t>Pronájem pozemků, rybník</t>
  </si>
  <si>
    <t>Silnice,chodníky-opravy</t>
  </si>
  <si>
    <t>Ostatní nakládání s odpady(KONCEDO)</t>
  </si>
  <si>
    <t>pol. 2111</t>
  </si>
  <si>
    <t>pol. 2132</t>
  </si>
  <si>
    <t>pol. 2131</t>
  </si>
  <si>
    <t>Sběr a svoz komunálních odpadů,popelnice</t>
  </si>
  <si>
    <t>pol 1122</t>
  </si>
  <si>
    <t>Daň z příjmu práv.osob za obec</t>
  </si>
  <si>
    <t>Finanční operace - úroky,dividendy</t>
  </si>
  <si>
    <t>Víceúčelové hřiště, oplocení-splátkový kalendář</t>
  </si>
  <si>
    <t>Vnitřní obchod-prodejna</t>
  </si>
  <si>
    <t>Odvádění a čištění odpadních vod-kanalizace</t>
  </si>
  <si>
    <t>Rozhlas</t>
  </si>
  <si>
    <t>Péče o vzhled obcí a veřejnou zeleň, traktor</t>
  </si>
  <si>
    <t>pol.1382</t>
  </si>
  <si>
    <t>TŘÍDA 5 - BĚŽNÉ VÝDAJE</t>
  </si>
  <si>
    <t>TŘÍDA 6 - KAPITÁLOVÉ VÝDAJE</t>
  </si>
  <si>
    <t>Zastupitelstvo obce</t>
  </si>
  <si>
    <t>PŘÍJMY  celkem</t>
  </si>
  <si>
    <t>Obecní skládka-poplatek</t>
  </si>
  <si>
    <t>JPO - hasiči (uniformy,děti dar 10 tis.Kč)</t>
  </si>
  <si>
    <t xml:space="preserve">Třída 3 - kapitálové příjmy :                 </t>
  </si>
  <si>
    <t>pol.1381</t>
  </si>
  <si>
    <t>Daň z hazardních her</t>
  </si>
  <si>
    <t>popl.odnětí poz.funkce lesa</t>
  </si>
  <si>
    <t>sankční poplatky stočné</t>
  </si>
  <si>
    <t>OBEC JÍLOVICE</t>
  </si>
  <si>
    <t>Neinvestiční transfery-čistá obec</t>
  </si>
  <si>
    <t>Vratka volby KU,PS,Prezident</t>
  </si>
  <si>
    <t>pol. 2212</t>
  </si>
  <si>
    <t>prodej traktor,pozemky</t>
  </si>
  <si>
    <t>Přijaté transfery ze SR</t>
  </si>
  <si>
    <t>Třida 4 - Transfery</t>
  </si>
  <si>
    <t>Třída 1 - daňové příjmy celkem</t>
  </si>
  <si>
    <t>pol 2222</t>
  </si>
  <si>
    <t>převody z rozp.účtů</t>
  </si>
  <si>
    <t>ZEMSPOL-smlouva,poj.plněni,věc.břemeno</t>
  </si>
  <si>
    <t>CELKEM  příjmy a  poč.stavy na účtech</t>
  </si>
  <si>
    <t>návrh rozpočtu  rok 2018</t>
  </si>
  <si>
    <t>Rozpočet  příjmy</t>
  </si>
  <si>
    <t>schválený rozpočet          rok 2017</t>
  </si>
  <si>
    <t>skutečnost  rok 2017</t>
  </si>
  <si>
    <t>návrh rozpočtu rok 2018</t>
  </si>
  <si>
    <t>OBEC JÍLOVICE  -  IČO : 00579238</t>
  </si>
  <si>
    <t>ROZPOČET    výdaje</t>
  </si>
  <si>
    <t>OBEC    JÍLOVICE  -  IČO 00579238</t>
  </si>
  <si>
    <t>Schváleno dne :</t>
  </si>
  <si>
    <t>skutečnost   rok 2017</t>
  </si>
  <si>
    <t>Nájem Pošta,Telefonica,Arriva,honitba</t>
  </si>
  <si>
    <t>volby Parlament, prezident</t>
  </si>
  <si>
    <t>FU HK-vratka daně z přev.nemovitosti</t>
  </si>
  <si>
    <t>Kanalizace-nový majetek-Jíl.potok u hřiště</t>
  </si>
  <si>
    <t>Nákup zahradní traktor</t>
  </si>
  <si>
    <t>Nový plot u Obecního úřadu</t>
  </si>
  <si>
    <t>Plot u kurtu,parkoviště,chodníky Ohrádka</t>
  </si>
  <si>
    <t>Komun.služby a územní rozvoj-proj.zklidnění,kurty</t>
  </si>
  <si>
    <t>Volby do Parlamentu ČR</t>
  </si>
  <si>
    <t>Převody z rozpoč. účtů</t>
  </si>
  <si>
    <t>Volby do zastupitelstva obce</t>
  </si>
  <si>
    <t>Volby prezidenta</t>
  </si>
  <si>
    <t>rozpočet po změnách</t>
  </si>
  <si>
    <t>Ostatní záležitosti kultury - jubilea,fin.dary občané</t>
  </si>
  <si>
    <t>schválený rozpočet                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</si>
</sst>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6" formatCode="#,##0.00\ &quot;Kč&quot;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27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2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49" fontId="4" fillId="2" borderId="2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2" fillId="0" borderId="0" xfId="0" applyFont="1"/>
    <xf numFmtId="0" fontId="0" fillId="0" borderId="0" xfId="0" applyFill="1" applyBorder="1"/>
    <xf numFmtId="14" fontId="4" fillId="0" borderId="0" xfId="0" applyNumberFormat="1" applyFont="1"/>
    <xf numFmtId="14" fontId="0" fillId="0" borderId="0" xfId="0" applyNumberFormat="1"/>
    <xf numFmtId="0" fontId="6" fillId="2" borderId="8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9" fontId="4" fillId="3" borderId="15" xfId="0" applyNumberFormat="1" applyFont="1" applyFill="1" applyBorder="1" applyAlignment="1"/>
    <xf numFmtId="166" fontId="5" fillId="3" borderId="16" xfId="0" applyNumberFormat="1" applyFont="1" applyFill="1" applyBorder="1" applyAlignment="1"/>
    <xf numFmtId="0" fontId="0" fillId="0" borderId="17" xfId="0" applyBorder="1"/>
    <xf numFmtId="0" fontId="0" fillId="0" borderId="18" xfId="0" applyBorder="1"/>
    <xf numFmtId="0" fontId="6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2" xfId="0" applyBorder="1"/>
    <xf numFmtId="0" fontId="0" fillId="0" borderId="28" xfId="0" applyBorder="1"/>
    <xf numFmtId="0" fontId="0" fillId="2" borderId="1" xfId="0" applyFill="1" applyBorder="1" applyAlignment="1"/>
    <xf numFmtId="0" fontId="0" fillId="2" borderId="29" xfId="0" applyFill="1" applyBorder="1" applyAlignment="1"/>
    <xf numFmtId="0" fontId="0" fillId="0" borderId="30" xfId="0" applyBorder="1"/>
    <xf numFmtId="0" fontId="0" fillId="2" borderId="31" xfId="0" applyFill="1" applyBorder="1" applyAlignment="1"/>
    <xf numFmtId="0" fontId="6" fillId="2" borderId="32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0" fontId="0" fillId="4" borderId="35" xfId="0" applyFill="1" applyBorder="1"/>
    <xf numFmtId="49" fontId="5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49" fontId="5" fillId="2" borderId="34" xfId="0" applyNumberFormat="1" applyFont="1" applyFill="1" applyBorder="1" applyAlignment="1"/>
    <xf numFmtId="0" fontId="0" fillId="3" borderId="0" xfId="0" applyFill="1" applyBorder="1"/>
    <xf numFmtId="0" fontId="4" fillId="0" borderId="34" xfId="0" applyFont="1" applyBorder="1"/>
    <xf numFmtId="0" fontId="4" fillId="0" borderId="34" xfId="0" applyFont="1" applyFill="1" applyBorder="1"/>
    <xf numFmtId="0" fontId="5" fillId="0" borderId="34" xfId="0" applyFont="1" applyBorder="1"/>
    <xf numFmtId="0" fontId="5" fillId="0" borderId="34" xfId="0" applyFont="1" applyFill="1" applyBorder="1"/>
    <xf numFmtId="0" fontId="4" fillId="0" borderId="5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2" fontId="4" fillId="0" borderId="25" xfId="0" applyNumberFormat="1" applyFont="1" applyFill="1" applyBorder="1" applyAlignment="1"/>
    <xf numFmtId="0" fontId="4" fillId="0" borderId="25" xfId="0" applyFont="1" applyFill="1" applyBorder="1"/>
    <xf numFmtId="49" fontId="5" fillId="2" borderId="5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right"/>
    </xf>
    <xf numFmtId="2" fontId="4" fillId="5" borderId="25" xfId="0" applyNumberFormat="1" applyFont="1" applyFill="1" applyBorder="1" applyAlignment="1"/>
    <xf numFmtId="0" fontId="5" fillId="5" borderId="34" xfId="0" applyFont="1" applyFill="1" applyBorder="1"/>
    <xf numFmtId="0" fontId="4" fillId="5" borderId="25" xfId="0" applyFont="1" applyFill="1" applyBorder="1"/>
    <xf numFmtId="0" fontId="4" fillId="0" borderId="5" xfId="0" applyFont="1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18" xfId="0" applyFill="1" applyBorder="1"/>
    <xf numFmtId="0" fontId="0" fillId="3" borderId="42" xfId="0" applyFill="1" applyBorder="1"/>
    <xf numFmtId="0" fontId="0" fillId="3" borderId="43" xfId="0" applyFill="1" applyBorder="1"/>
    <xf numFmtId="0" fontId="6" fillId="2" borderId="5" xfId="0" applyFont="1" applyFill="1" applyBorder="1" applyAlignment="1">
      <alignment horizontal="left"/>
    </xf>
    <xf numFmtId="0" fontId="5" fillId="3" borderId="5" xfId="0" applyNumberFormat="1" applyFont="1" applyFill="1" applyBorder="1" applyAlignment="1"/>
    <xf numFmtId="0" fontId="5" fillId="3" borderId="34" xfId="0" applyFont="1" applyFill="1" applyBorder="1"/>
    <xf numFmtId="0" fontId="5" fillId="0" borderId="0" xfId="0" applyFont="1" applyBorder="1" applyAlignment="1">
      <alignment wrapText="1"/>
    </xf>
    <xf numFmtId="0" fontId="5" fillId="3" borderId="34" xfId="0" applyNumberFormat="1" applyFont="1" applyFill="1" applyBorder="1" applyAlignment="1"/>
    <xf numFmtId="0" fontId="4" fillId="3" borderId="34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0" fillId="0" borderId="40" xfId="0" applyBorder="1"/>
    <xf numFmtId="0" fontId="0" fillId="0" borderId="42" xfId="0" applyBorder="1"/>
    <xf numFmtId="166" fontId="5" fillId="0" borderId="1" xfId="0" applyNumberFormat="1" applyFont="1" applyFill="1" applyBorder="1" applyAlignment="1"/>
    <xf numFmtId="0" fontId="5" fillId="0" borderId="23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/>
    <xf numFmtId="166" fontId="4" fillId="5" borderId="2" xfId="0" applyNumberFormat="1" applyFont="1" applyFill="1" applyBorder="1" applyAlignment="1"/>
    <xf numFmtId="0" fontId="4" fillId="5" borderId="0" xfId="0" applyFont="1" applyFill="1"/>
    <xf numFmtId="0" fontId="4" fillId="5" borderId="34" xfId="0" applyFont="1" applyFill="1" applyBorder="1"/>
    <xf numFmtId="166" fontId="5" fillId="0" borderId="12" xfId="0" applyNumberFormat="1" applyFont="1" applyFill="1" applyBorder="1" applyAlignment="1"/>
    <xf numFmtId="166" fontId="4" fillId="5" borderId="12" xfId="0" applyNumberFormat="1" applyFont="1" applyFill="1" applyBorder="1" applyAlignment="1"/>
    <xf numFmtId="166" fontId="5" fillId="5" borderId="2" xfId="0" applyNumberFormat="1" applyFont="1" applyFill="1" applyBorder="1" applyAlignment="1"/>
    <xf numFmtId="0" fontId="5" fillId="0" borderId="34" xfId="0" applyFont="1" applyBorder="1" applyAlignment="1">
      <alignment wrapText="1"/>
    </xf>
    <xf numFmtId="0" fontId="5" fillId="0" borderId="5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4" fillId="0" borderId="34" xfId="0" applyNumberFormat="1" applyFont="1" applyFill="1" applyBorder="1" applyAlignment="1"/>
    <xf numFmtId="0" fontId="4" fillId="0" borderId="44" xfId="0" applyNumberFormat="1" applyFont="1" applyFill="1" applyBorder="1" applyAlignment="1"/>
    <xf numFmtId="0" fontId="4" fillId="0" borderId="44" xfId="0" applyFont="1" applyBorder="1"/>
    <xf numFmtId="0" fontId="5" fillId="0" borderId="44" xfId="0" applyFont="1" applyBorder="1"/>
    <xf numFmtId="0" fontId="5" fillId="4" borderId="46" xfId="0" applyNumberFormat="1" applyFont="1" applyFill="1" applyBorder="1" applyAlignment="1"/>
    <xf numFmtId="0" fontId="5" fillId="4" borderId="13" xfId="0" applyNumberFormat="1" applyFont="1" applyFill="1" applyBorder="1" applyAlignment="1"/>
    <xf numFmtId="0" fontId="4" fillId="0" borderId="8" xfId="0" applyFont="1" applyBorder="1"/>
    <xf numFmtId="0" fontId="5" fillId="0" borderId="8" xfId="0" applyFont="1" applyBorder="1"/>
    <xf numFmtId="0" fontId="6" fillId="2" borderId="19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164" fontId="2" fillId="2" borderId="19" xfId="1" applyFont="1" applyFill="1" applyBorder="1" applyAlignment="1" applyProtection="1">
      <alignment horizontal="center" vertical="center"/>
    </xf>
    <xf numFmtId="164" fontId="2" fillId="2" borderId="34" xfId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2" borderId="5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5" fillId="2" borderId="7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2" xfId="0" applyNumberFormat="1" applyFont="1" applyFill="1" applyBorder="1" applyAlignment="1"/>
    <xf numFmtId="164" fontId="2" fillId="2" borderId="47" xfId="1" applyFont="1" applyFill="1" applyBorder="1" applyAlignment="1" applyProtection="1">
      <alignment horizontal="center" vertical="center" wrapText="1"/>
    </xf>
    <xf numFmtId="164" fontId="2" fillId="2" borderId="17" xfId="1" applyFont="1" applyFill="1" applyBorder="1" applyAlignment="1" applyProtection="1">
      <alignment horizontal="center" vertical="center" wrapText="1"/>
    </xf>
    <xf numFmtId="164" fontId="2" fillId="2" borderId="33" xfId="1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0" fontId="6" fillId="2" borderId="3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49" fontId="5" fillId="3" borderId="57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56" xfId="0" applyBorder="1" applyAlignment="1">
      <alignment horizontal="center"/>
    </xf>
    <xf numFmtId="0" fontId="1" fillId="6" borderId="47" xfId="0" applyFont="1" applyFill="1" applyBorder="1" applyAlignment="1">
      <alignment horizontal="center" vertical="center" wrapText="1"/>
    </xf>
    <xf numFmtId="0" fontId="0" fillId="3" borderId="40" xfId="0" applyFill="1" applyBorder="1"/>
    <xf numFmtId="0" fontId="0" fillId="3" borderId="17" xfId="0" applyFill="1" applyBorder="1"/>
    <xf numFmtId="0" fontId="0" fillId="3" borderId="0" xfId="0" applyFill="1" applyBorder="1"/>
    <xf numFmtId="0" fontId="0" fillId="3" borderId="33" xfId="0" applyFill="1" applyBorder="1"/>
    <xf numFmtId="0" fontId="0" fillId="3" borderId="42" xfId="0" applyFill="1" applyBorder="1"/>
    <xf numFmtId="0" fontId="7" fillId="7" borderId="40" xfId="0" applyFont="1" applyFill="1" applyBorder="1" applyAlignment="1">
      <alignment horizontal="center" vertical="center"/>
    </xf>
    <xf numFmtId="0" fontId="0" fillId="3" borderId="41" xfId="0" applyFill="1" applyBorder="1"/>
    <xf numFmtId="0" fontId="0" fillId="3" borderId="18" xfId="0" applyFill="1" applyBorder="1"/>
    <xf numFmtId="0" fontId="0" fillId="3" borderId="43" xfId="0" applyFill="1" applyBorder="1"/>
    <xf numFmtId="164" fontId="2" fillId="2" borderId="40" xfId="1" applyFont="1" applyFill="1" applyBorder="1" applyAlignment="1" applyProtection="1">
      <alignment horizontal="center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164" fontId="2" fillId="2" borderId="42" xfId="1" applyFont="1" applyFill="1" applyBorder="1" applyAlignment="1" applyProtection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8" workbookViewId="0">
      <selection activeCell="K25" sqref="K25"/>
    </sheetView>
  </sheetViews>
  <sheetFormatPr baseColWidth="10" defaultColWidth="8.83203125" defaultRowHeight="13" x14ac:dyDescent="0.15"/>
  <cols>
    <col min="2" max="2" width="10.6640625" customWidth="1"/>
    <col min="3" max="3" width="16.6640625" hidden="1" customWidth="1"/>
    <col min="4" max="4" width="31.83203125" customWidth="1"/>
    <col min="5" max="5" width="12.1640625" customWidth="1"/>
    <col min="6" max="6" width="23.1640625" bestFit="1" customWidth="1"/>
    <col min="7" max="7" width="14.5" bestFit="1" customWidth="1"/>
    <col min="8" max="8" width="18.5" bestFit="1" customWidth="1"/>
    <col min="9" max="9" width="18.33203125" bestFit="1" customWidth="1"/>
    <col min="10" max="10" width="17" bestFit="1" customWidth="1"/>
  </cols>
  <sheetData>
    <row r="1" spans="1:10" ht="20" x14ac:dyDescent="0.15">
      <c r="A1" s="176" t="s">
        <v>96</v>
      </c>
      <c r="B1" s="177"/>
      <c r="C1" s="177"/>
      <c r="D1" s="182" t="s">
        <v>100</v>
      </c>
      <c r="E1" s="182"/>
      <c r="F1" s="182"/>
      <c r="G1" s="103"/>
      <c r="H1" s="74"/>
      <c r="I1" s="75"/>
    </row>
    <row r="2" spans="1:10" ht="20" x14ac:dyDescent="0.15">
      <c r="A2" s="178"/>
      <c r="B2" s="179"/>
      <c r="C2" s="179"/>
      <c r="D2" s="183"/>
      <c r="E2" s="183"/>
      <c r="F2" s="183"/>
      <c r="G2" s="104"/>
      <c r="H2" s="56"/>
      <c r="I2" s="76"/>
    </row>
    <row r="3" spans="1:10" ht="20" x14ac:dyDescent="0.15">
      <c r="A3" s="178"/>
      <c r="B3" s="179"/>
      <c r="C3" s="179"/>
      <c r="D3" s="183"/>
      <c r="E3" s="183"/>
      <c r="F3" s="183"/>
      <c r="G3" s="104"/>
      <c r="H3" s="56"/>
      <c r="I3" s="76"/>
    </row>
    <row r="4" spans="1:10" ht="20" x14ac:dyDescent="0.15">
      <c r="A4" s="178"/>
      <c r="B4" s="179"/>
      <c r="C4" s="179"/>
      <c r="D4" s="183"/>
      <c r="E4" s="183"/>
      <c r="F4" s="183"/>
      <c r="G4" s="104"/>
      <c r="H4" s="56"/>
      <c r="I4" s="76"/>
    </row>
    <row r="5" spans="1:10" ht="13.5" customHeight="1" thickBot="1" x14ac:dyDescent="0.2">
      <c r="A5" s="180"/>
      <c r="B5" s="181"/>
      <c r="C5" s="181"/>
      <c r="D5" s="184"/>
      <c r="E5" s="184"/>
      <c r="F5" s="184"/>
      <c r="G5" s="105"/>
      <c r="H5" s="77"/>
      <c r="I5" s="78"/>
    </row>
    <row r="6" spans="1:10" hidden="1" x14ac:dyDescent="0.15">
      <c r="A6" s="29"/>
      <c r="B6" s="2"/>
      <c r="C6" s="2"/>
      <c r="D6" s="3" t="s">
        <v>83</v>
      </c>
      <c r="E6" s="2"/>
      <c r="F6" s="30"/>
      <c r="G6" s="2"/>
      <c r="H6" s="2"/>
      <c r="I6" s="2"/>
      <c r="J6" s="2"/>
    </row>
    <row r="7" spans="1:10" hidden="1" x14ac:dyDescent="0.15">
      <c r="A7" s="29"/>
      <c r="B7" s="2"/>
      <c r="C7" s="2"/>
      <c r="D7" s="2"/>
      <c r="E7" s="2"/>
      <c r="F7" s="30"/>
      <c r="G7" s="2"/>
      <c r="H7" s="2"/>
      <c r="I7" s="2"/>
      <c r="J7" s="2"/>
    </row>
    <row r="8" spans="1:10" ht="51" customHeight="1" x14ac:dyDescent="0.2">
      <c r="A8" s="186"/>
      <c r="B8" s="187"/>
      <c r="C8" s="2"/>
      <c r="D8" s="187"/>
      <c r="E8" s="187"/>
      <c r="F8" s="82" t="s">
        <v>97</v>
      </c>
      <c r="G8" s="82" t="s">
        <v>117</v>
      </c>
      <c r="H8" s="82" t="s">
        <v>98</v>
      </c>
      <c r="I8" s="85" t="s">
        <v>99</v>
      </c>
      <c r="J8" s="2"/>
    </row>
    <row r="9" spans="1:10" x14ac:dyDescent="0.15">
      <c r="A9" s="133" t="s">
        <v>7</v>
      </c>
      <c r="B9" s="134"/>
      <c r="C9" s="135" t="s">
        <v>0</v>
      </c>
      <c r="D9" s="135"/>
      <c r="E9" s="135"/>
      <c r="F9" s="185" t="s">
        <v>5</v>
      </c>
      <c r="G9" s="100"/>
      <c r="H9" s="168" t="s">
        <v>5</v>
      </c>
      <c r="I9" s="173" t="s">
        <v>5</v>
      </c>
      <c r="J9" s="2"/>
    </row>
    <row r="10" spans="1:10" x14ac:dyDescent="0.15">
      <c r="A10" s="133"/>
      <c r="B10" s="134"/>
      <c r="C10" s="135"/>
      <c r="D10" s="135"/>
      <c r="E10" s="135"/>
      <c r="F10" s="185"/>
      <c r="G10" s="101" t="s">
        <v>5</v>
      </c>
      <c r="H10" s="169"/>
      <c r="I10" s="174"/>
      <c r="J10" s="2"/>
    </row>
    <row r="11" spans="1:10" x14ac:dyDescent="0.15">
      <c r="A11" s="133"/>
      <c r="B11" s="134"/>
      <c r="C11" s="135"/>
      <c r="D11" s="135"/>
      <c r="E11" s="135"/>
      <c r="F11" s="185"/>
      <c r="G11" s="102"/>
      <c r="H11" s="170"/>
      <c r="I11" s="175"/>
      <c r="J11" s="2"/>
    </row>
    <row r="12" spans="1:10" ht="16" x14ac:dyDescent="0.2">
      <c r="A12" s="32"/>
      <c r="B12" s="19" t="s">
        <v>30</v>
      </c>
      <c r="C12" s="12"/>
      <c r="D12" s="120" t="s">
        <v>41</v>
      </c>
      <c r="E12" s="121"/>
      <c r="F12" s="61">
        <v>694000</v>
      </c>
      <c r="G12" s="61">
        <v>753500</v>
      </c>
      <c r="H12" s="57">
        <v>753418.88</v>
      </c>
      <c r="I12" s="59">
        <v>782000</v>
      </c>
      <c r="J12" s="2"/>
    </row>
    <row r="13" spans="1:10" ht="16" x14ac:dyDescent="0.2">
      <c r="A13" s="32"/>
      <c r="B13" s="19" t="s">
        <v>31</v>
      </c>
      <c r="C13" s="12"/>
      <c r="D13" s="13" t="s">
        <v>42</v>
      </c>
      <c r="E13" s="14"/>
      <c r="F13" s="61">
        <v>31000</v>
      </c>
      <c r="G13" s="61">
        <v>20350</v>
      </c>
      <c r="H13" s="57">
        <v>20336.91</v>
      </c>
      <c r="I13" s="59">
        <v>23000</v>
      </c>
      <c r="J13" s="2"/>
    </row>
    <row r="14" spans="1:10" ht="16" x14ac:dyDescent="0.2">
      <c r="A14" s="32"/>
      <c r="B14" s="19" t="s">
        <v>32</v>
      </c>
      <c r="C14" s="12"/>
      <c r="D14" s="13" t="s">
        <v>43</v>
      </c>
      <c r="E14" s="14"/>
      <c r="F14" s="61">
        <v>71000</v>
      </c>
      <c r="G14" s="61">
        <v>71000</v>
      </c>
      <c r="H14" s="57">
        <v>70864.25</v>
      </c>
      <c r="I14" s="59">
        <v>74000</v>
      </c>
      <c r="J14" s="2"/>
    </row>
    <row r="15" spans="1:10" ht="16" x14ac:dyDescent="0.2">
      <c r="A15" s="32"/>
      <c r="B15" s="19" t="s">
        <v>33</v>
      </c>
      <c r="C15" s="12"/>
      <c r="D15" s="13" t="s">
        <v>44</v>
      </c>
      <c r="E15" s="14"/>
      <c r="F15" s="61">
        <v>750000</v>
      </c>
      <c r="G15" s="61">
        <v>754200</v>
      </c>
      <c r="H15" s="58">
        <v>754169.65</v>
      </c>
      <c r="I15" s="59">
        <v>765000</v>
      </c>
      <c r="J15" s="2"/>
    </row>
    <row r="16" spans="1:10" ht="16" x14ac:dyDescent="0.2">
      <c r="A16" s="32"/>
      <c r="B16" s="19" t="s">
        <v>63</v>
      </c>
      <c r="C16" s="12"/>
      <c r="D16" s="13" t="s">
        <v>64</v>
      </c>
      <c r="E16" s="14"/>
      <c r="F16" s="61">
        <v>80560</v>
      </c>
      <c r="G16" s="61">
        <v>80560</v>
      </c>
      <c r="H16" s="58">
        <v>80560</v>
      </c>
      <c r="I16" s="59">
        <v>46930</v>
      </c>
      <c r="J16" s="2"/>
    </row>
    <row r="17" spans="1:10" ht="16" x14ac:dyDescent="0.2">
      <c r="A17" s="32"/>
      <c r="B17" s="19" t="s">
        <v>34</v>
      </c>
      <c r="C17" s="12"/>
      <c r="D17" s="13" t="s">
        <v>45</v>
      </c>
      <c r="E17" s="14"/>
      <c r="F17" s="61">
        <v>1312000</v>
      </c>
      <c r="G17" s="61">
        <v>1531000</v>
      </c>
      <c r="H17" s="58">
        <v>1531066</v>
      </c>
      <c r="I17" s="59">
        <v>1560000</v>
      </c>
      <c r="J17" s="2"/>
    </row>
    <row r="18" spans="1:10" ht="16" x14ac:dyDescent="0.2">
      <c r="A18" s="32"/>
      <c r="B18" s="19" t="s">
        <v>35</v>
      </c>
      <c r="C18" s="12"/>
      <c r="D18" s="13" t="s">
        <v>81</v>
      </c>
      <c r="E18" s="14"/>
      <c r="F18" s="61">
        <v>0</v>
      </c>
      <c r="G18" s="61">
        <v>170</v>
      </c>
      <c r="H18" s="58">
        <v>170.8</v>
      </c>
      <c r="I18" s="59">
        <v>170</v>
      </c>
      <c r="J18" s="2"/>
    </row>
    <row r="19" spans="1:10" ht="16" x14ac:dyDescent="0.2">
      <c r="A19" s="32"/>
      <c r="B19" s="19" t="s">
        <v>79</v>
      </c>
      <c r="C19" s="12"/>
      <c r="D19" s="13" t="s">
        <v>80</v>
      </c>
      <c r="E19" s="14"/>
      <c r="F19" s="61">
        <v>7000</v>
      </c>
      <c r="G19" s="61">
        <v>14300</v>
      </c>
      <c r="H19" s="58">
        <v>14301.48</v>
      </c>
      <c r="I19" s="59">
        <v>14500</v>
      </c>
      <c r="J19" s="2"/>
    </row>
    <row r="20" spans="1:10" ht="16" x14ac:dyDescent="0.2">
      <c r="A20" s="32"/>
      <c r="B20" s="19" t="s">
        <v>71</v>
      </c>
      <c r="C20" s="12"/>
      <c r="D20" s="13" t="s">
        <v>46</v>
      </c>
      <c r="E20" s="14"/>
      <c r="F20" s="61">
        <v>7000</v>
      </c>
      <c r="G20" s="61">
        <v>4650</v>
      </c>
      <c r="H20" s="58">
        <v>4641.2299999999996</v>
      </c>
      <c r="I20" s="59">
        <v>4700</v>
      </c>
      <c r="J20" s="2"/>
    </row>
    <row r="21" spans="1:10" ht="16" x14ac:dyDescent="0.2">
      <c r="A21" s="32"/>
      <c r="B21" s="19" t="s">
        <v>36</v>
      </c>
      <c r="C21" s="12"/>
      <c r="D21" s="13" t="s">
        <v>47</v>
      </c>
      <c r="E21" s="14"/>
      <c r="F21" s="61">
        <v>219000</v>
      </c>
      <c r="G21" s="61">
        <v>218080</v>
      </c>
      <c r="H21" s="58">
        <v>218072.31</v>
      </c>
      <c r="I21" s="59">
        <v>220000</v>
      </c>
      <c r="J21" s="2"/>
    </row>
    <row r="22" spans="1:10" ht="16" x14ac:dyDescent="0.2">
      <c r="A22" s="32"/>
      <c r="B22" s="19" t="s">
        <v>37</v>
      </c>
      <c r="C22" s="127" t="s">
        <v>39</v>
      </c>
      <c r="D22" s="120"/>
      <c r="E22" s="128"/>
      <c r="F22" s="61">
        <v>9000</v>
      </c>
      <c r="G22" s="61">
        <v>9180</v>
      </c>
      <c r="H22" s="58">
        <v>9175</v>
      </c>
      <c r="I22" s="59">
        <v>9000</v>
      </c>
      <c r="J22" s="2"/>
    </row>
    <row r="23" spans="1:10" ht="16" x14ac:dyDescent="0.2">
      <c r="A23" s="31"/>
      <c r="B23" s="21" t="s">
        <v>40</v>
      </c>
      <c r="C23" s="12"/>
      <c r="D23" s="120" t="s">
        <v>38</v>
      </c>
      <c r="E23" s="121"/>
      <c r="F23" s="61">
        <v>2900</v>
      </c>
      <c r="G23" s="61">
        <v>3130</v>
      </c>
      <c r="H23" s="57">
        <v>3130</v>
      </c>
      <c r="I23" s="59">
        <v>3000</v>
      </c>
      <c r="J23" s="2"/>
    </row>
    <row r="24" spans="1:10" ht="16" x14ac:dyDescent="0.2">
      <c r="A24" s="116"/>
      <c r="B24" s="117"/>
      <c r="C24" s="131" t="s">
        <v>90</v>
      </c>
      <c r="D24" s="129"/>
      <c r="E24" s="132"/>
      <c r="F24" s="80">
        <f>SUM(F12:F23)</f>
        <v>3183460</v>
      </c>
      <c r="G24" s="80">
        <f>SUM(G12:G23)</f>
        <v>3460120</v>
      </c>
      <c r="H24" s="81">
        <f>SUM(H12:H23)</f>
        <v>3459906.51</v>
      </c>
      <c r="I24" s="81">
        <f>SUM(I12:I23)</f>
        <v>3502300</v>
      </c>
      <c r="J24" s="2"/>
    </row>
    <row r="25" spans="1:10" ht="16" x14ac:dyDescent="0.2">
      <c r="A25" s="125">
        <v>2141</v>
      </c>
      <c r="B25" s="126"/>
      <c r="C25" s="12"/>
      <c r="D25" s="120" t="s">
        <v>10</v>
      </c>
      <c r="E25" s="124"/>
      <c r="F25" s="61">
        <v>100</v>
      </c>
      <c r="G25" s="61">
        <v>100</v>
      </c>
      <c r="H25" s="58">
        <v>100</v>
      </c>
      <c r="I25" s="59">
        <v>100</v>
      </c>
      <c r="J25" s="2"/>
    </row>
    <row r="26" spans="1:10" ht="16" x14ac:dyDescent="0.2">
      <c r="A26" s="32">
        <v>3612</v>
      </c>
      <c r="B26" s="19" t="s">
        <v>59</v>
      </c>
      <c r="C26" s="127" t="s">
        <v>53</v>
      </c>
      <c r="D26" s="120"/>
      <c r="E26" s="128"/>
      <c r="F26" s="61">
        <v>372850</v>
      </c>
      <c r="G26" s="61">
        <v>389350</v>
      </c>
      <c r="H26" s="58">
        <v>388239.3</v>
      </c>
      <c r="I26" s="59">
        <v>391000</v>
      </c>
      <c r="J26" s="2"/>
    </row>
    <row r="27" spans="1:10" ht="16" x14ac:dyDescent="0.2">
      <c r="A27" s="32">
        <v>3612</v>
      </c>
      <c r="B27" s="19" t="s">
        <v>60</v>
      </c>
      <c r="C27" s="12"/>
      <c r="D27" s="13" t="s">
        <v>52</v>
      </c>
      <c r="E27" s="14"/>
      <c r="F27" s="61">
        <v>48000</v>
      </c>
      <c r="G27" s="61">
        <v>48000</v>
      </c>
      <c r="H27" s="58">
        <v>48000</v>
      </c>
      <c r="I27" s="59">
        <v>48000</v>
      </c>
      <c r="J27" s="2"/>
    </row>
    <row r="28" spans="1:10" ht="16" x14ac:dyDescent="0.2">
      <c r="A28" s="32">
        <v>3612</v>
      </c>
      <c r="B28" s="19" t="s">
        <v>86</v>
      </c>
      <c r="C28" s="12"/>
      <c r="D28" s="13" t="s">
        <v>82</v>
      </c>
      <c r="E28" s="14"/>
      <c r="F28" s="61">
        <v>150</v>
      </c>
      <c r="G28" s="61">
        <v>160</v>
      </c>
      <c r="H28" s="58">
        <v>161</v>
      </c>
      <c r="I28" s="59">
        <v>200</v>
      </c>
      <c r="J28" s="2"/>
    </row>
    <row r="29" spans="1:10" ht="16" x14ac:dyDescent="0.2">
      <c r="A29" s="32">
        <v>3639</v>
      </c>
      <c r="B29" s="19" t="s">
        <v>61</v>
      </c>
      <c r="C29" s="127" t="s">
        <v>56</v>
      </c>
      <c r="D29" s="120"/>
      <c r="E29" s="128"/>
      <c r="F29" s="61">
        <v>18500</v>
      </c>
      <c r="G29" s="61">
        <v>18500</v>
      </c>
      <c r="H29" s="58">
        <v>18484</v>
      </c>
      <c r="I29" s="59">
        <v>18500</v>
      </c>
      <c r="J29" s="2"/>
    </row>
    <row r="30" spans="1:10" ht="16" x14ac:dyDescent="0.2">
      <c r="A30" s="32">
        <v>3639</v>
      </c>
      <c r="B30" s="19" t="s">
        <v>60</v>
      </c>
      <c r="C30" s="12"/>
      <c r="D30" s="13" t="s">
        <v>105</v>
      </c>
      <c r="E30" s="14"/>
      <c r="F30" s="61">
        <v>77000</v>
      </c>
      <c r="G30" s="61">
        <v>59950</v>
      </c>
      <c r="H30" s="58">
        <v>59493</v>
      </c>
      <c r="I30" s="59">
        <v>47000</v>
      </c>
      <c r="J30" s="2"/>
    </row>
    <row r="31" spans="1:10" ht="16" x14ac:dyDescent="0.2">
      <c r="A31" s="32">
        <v>3639</v>
      </c>
      <c r="B31" s="19" t="s">
        <v>55</v>
      </c>
      <c r="C31" s="12"/>
      <c r="D31" s="13" t="s">
        <v>54</v>
      </c>
      <c r="E31" s="14"/>
      <c r="F31" s="61">
        <v>1200</v>
      </c>
      <c r="G31" s="61">
        <v>1200</v>
      </c>
      <c r="H31" s="58">
        <v>1200</v>
      </c>
      <c r="I31" s="59">
        <v>1200</v>
      </c>
      <c r="J31" s="2"/>
    </row>
    <row r="32" spans="1:10" ht="16" x14ac:dyDescent="0.2">
      <c r="A32" s="32">
        <v>3639</v>
      </c>
      <c r="B32" s="19" t="s">
        <v>91</v>
      </c>
      <c r="C32" s="12"/>
      <c r="D32" s="13" t="s">
        <v>107</v>
      </c>
      <c r="E32" s="14"/>
      <c r="F32" s="61">
        <v>0</v>
      </c>
      <c r="G32" s="61">
        <v>850</v>
      </c>
      <c r="H32" s="58">
        <v>843</v>
      </c>
      <c r="I32" s="59">
        <v>0</v>
      </c>
      <c r="J32" s="2"/>
    </row>
    <row r="33" spans="1:10" ht="16" x14ac:dyDescent="0.2">
      <c r="A33" s="118">
        <v>3722</v>
      </c>
      <c r="B33" s="119"/>
      <c r="C33" s="127" t="s">
        <v>62</v>
      </c>
      <c r="D33" s="120"/>
      <c r="E33" s="128"/>
      <c r="F33" s="61">
        <v>110000</v>
      </c>
      <c r="G33" s="61">
        <v>106500</v>
      </c>
      <c r="H33" s="58">
        <v>106028</v>
      </c>
      <c r="I33" s="59">
        <v>107000</v>
      </c>
      <c r="J33" s="2"/>
    </row>
    <row r="34" spans="1:10" ht="16" x14ac:dyDescent="0.2">
      <c r="A34" s="125">
        <v>3725</v>
      </c>
      <c r="B34" s="126"/>
      <c r="C34" s="12"/>
      <c r="D34" s="120" t="s">
        <v>8</v>
      </c>
      <c r="E34" s="124"/>
      <c r="F34" s="61">
        <v>93000</v>
      </c>
      <c r="G34" s="61">
        <v>103550</v>
      </c>
      <c r="H34" s="58">
        <v>103543.5</v>
      </c>
      <c r="I34" s="59">
        <v>110000</v>
      </c>
      <c r="J34" s="2"/>
    </row>
    <row r="35" spans="1:10" ht="16" x14ac:dyDescent="0.2">
      <c r="A35" s="118">
        <v>6171</v>
      </c>
      <c r="B35" s="119"/>
      <c r="C35" s="12"/>
      <c r="D35" s="120" t="s">
        <v>93</v>
      </c>
      <c r="E35" s="124"/>
      <c r="F35" s="61">
        <v>220000</v>
      </c>
      <c r="G35" s="61">
        <v>236110</v>
      </c>
      <c r="H35" s="58">
        <v>236111</v>
      </c>
      <c r="I35" s="59">
        <v>245000</v>
      </c>
      <c r="J35" s="2"/>
    </row>
    <row r="36" spans="1:10" ht="16" x14ac:dyDescent="0.2">
      <c r="A36" s="45"/>
      <c r="B36" s="21"/>
      <c r="C36" s="12"/>
      <c r="D36" s="13" t="s">
        <v>87</v>
      </c>
      <c r="E36" s="20"/>
      <c r="F36" s="61">
        <v>22000</v>
      </c>
      <c r="G36" s="61">
        <v>24200</v>
      </c>
      <c r="H36" s="58">
        <v>24200</v>
      </c>
      <c r="I36" s="60">
        <v>15000</v>
      </c>
      <c r="J36" s="2"/>
    </row>
    <row r="37" spans="1:10" ht="16" x14ac:dyDescent="0.2">
      <c r="A37" s="125">
        <v>6310</v>
      </c>
      <c r="B37" s="126"/>
      <c r="C37" s="12"/>
      <c r="D37" s="13" t="s">
        <v>65</v>
      </c>
      <c r="E37" s="20"/>
      <c r="F37" s="61">
        <v>6000</v>
      </c>
      <c r="G37" s="61">
        <v>6410</v>
      </c>
      <c r="H37" s="58">
        <v>6375.53</v>
      </c>
      <c r="I37" s="59">
        <v>6500</v>
      </c>
      <c r="J37" s="2"/>
    </row>
    <row r="38" spans="1:10" ht="16" x14ac:dyDescent="0.2">
      <c r="A38" s="125"/>
      <c r="B38" s="126"/>
      <c r="C38" s="12"/>
      <c r="D38" s="129" t="s">
        <v>29</v>
      </c>
      <c r="E38" s="130"/>
      <c r="F38" s="80">
        <f>F25+F26+F27+F28+F29+F30+F31+F33+F34+F35+F37+F32</f>
        <v>946800</v>
      </c>
      <c r="G38" s="80">
        <f>G25+G26+G27+G28+G29+G30+G31+G33+G34+G35+G37+G32</f>
        <v>970680</v>
      </c>
      <c r="H38" s="80">
        <f>H25+H26+H27+H28+H29+H30+H31+H33+H34+H35+H37+H32</f>
        <v>968578.33000000007</v>
      </c>
      <c r="I38" s="83">
        <f>I25+I26+I27+I28+I29+I30+I31+I33+I34+I35+I37+I32</f>
        <v>974500</v>
      </c>
      <c r="J38" s="2"/>
    </row>
    <row r="39" spans="1:10" ht="16" x14ac:dyDescent="0.2">
      <c r="A39" s="125"/>
      <c r="B39" s="126"/>
      <c r="C39" s="12"/>
      <c r="D39" s="129" t="s">
        <v>78</v>
      </c>
      <c r="E39" s="130"/>
      <c r="F39" s="80">
        <f>F36</f>
        <v>22000</v>
      </c>
      <c r="G39" s="80">
        <f>G36</f>
        <v>24200</v>
      </c>
      <c r="H39" s="80">
        <f>H36</f>
        <v>24200</v>
      </c>
      <c r="I39" s="84"/>
      <c r="J39" s="2"/>
    </row>
    <row r="40" spans="1:10" ht="16" x14ac:dyDescent="0.2">
      <c r="A40" s="53"/>
      <c r="B40" s="54">
        <v>4111</v>
      </c>
      <c r="C40" s="12"/>
      <c r="D40" s="51" t="s">
        <v>106</v>
      </c>
      <c r="E40" s="52"/>
      <c r="F40" s="61">
        <v>0</v>
      </c>
      <c r="G40" s="61">
        <v>18470</v>
      </c>
      <c r="H40" s="58">
        <v>18467</v>
      </c>
      <c r="I40" s="59">
        <v>22981</v>
      </c>
      <c r="J40" s="2"/>
    </row>
    <row r="41" spans="1:10" s="6" customFormat="1" ht="16" x14ac:dyDescent="0.2">
      <c r="A41" s="163">
        <v>4112</v>
      </c>
      <c r="B41" s="164"/>
      <c r="C41" s="140" t="s">
        <v>88</v>
      </c>
      <c r="D41" s="141"/>
      <c r="E41" s="142"/>
      <c r="F41" s="61">
        <v>59300</v>
      </c>
      <c r="G41" s="61">
        <v>59300</v>
      </c>
      <c r="H41" s="58">
        <v>59300</v>
      </c>
      <c r="I41" s="60">
        <v>61100</v>
      </c>
      <c r="J41" s="16"/>
    </row>
    <row r="42" spans="1:10" s="6" customFormat="1" ht="16" x14ac:dyDescent="0.2">
      <c r="A42" s="167">
        <v>4122</v>
      </c>
      <c r="B42" s="164"/>
      <c r="C42" s="55"/>
      <c r="D42" s="131" t="s">
        <v>84</v>
      </c>
      <c r="E42" s="132"/>
      <c r="F42" s="61"/>
      <c r="G42" s="61">
        <v>40000</v>
      </c>
      <c r="H42" s="58">
        <v>40000</v>
      </c>
      <c r="I42" s="60">
        <v>0</v>
      </c>
      <c r="J42" s="16"/>
    </row>
    <row r="43" spans="1:10" s="6" customFormat="1" ht="16" x14ac:dyDescent="0.2">
      <c r="A43" s="69"/>
      <c r="B43" s="54"/>
      <c r="C43" s="55"/>
      <c r="D43" s="67" t="s">
        <v>89</v>
      </c>
      <c r="E43" s="68"/>
      <c r="F43" s="80">
        <f>F40+F41+F42</f>
        <v>59300</v>
      </c>
      <c r="G43" s="80">
        <f>G40+G41+G42</f>
        <v>117770</v>
      </c>
      <c r="H43" s="80">
        <f>H40+H41+H42</f>
        <v>117767</v>
      </c>
      <c r="I43" s="83">
        <f>I40+I41+I42</f>
        <v>84081</v>
      </c>
      <c r="J43" s="16"/>
    </row>
    <row r="44" spans="1:10" s="6" customFormat="1" ht="16" x14ac:dyDescent="0.2">
      <c r="A44" s="79">
        <v>6330</v>
      </c>
      <c r="B44" s="54"/>
      <c r="C44" s="55"/>
      <c r="D44" s="67" t="s">
        <v>92</v>
      </c>
      <c r="E44" s="68"/>
      <c r="F44" s="61">
        <v>0</v>
      </c>
      <c r="G44" s="61">
        <v>0</v>
      </c>
      <c r="H44" s="73">
        <v>31080</v>
      </c>
      <c r="I44" s="60">
        <v>0</v>
      </c>
      <c r="J44" s="16"/>
    </row>
    <row r="45" spans="1:10" ht="16" x14ac:dyDescent="0.2">
      <c r="A45" s="171"/>
      <c r="B45" s="171"/>
      <c r="C45" s="172" t="s">
        <v>75</v>
      </c>
      <c r="D45" s="172"/>
      <c r="E45" s="172"/>
      <c r="F45" s="98">
        <f>F24+F38+F39+F43</f>
        <v>4211560</v>
      </c>
      <c r="G45" s="98">
        <f>G24+G38+G39+G43</f>
        <v>4572770</v>
      </c>
      <c r="H45" s="98">
        <f>H24+H38+H39+H43+H44</f>
        <v>4601531.84</v>
      </c>
      <c r="I45" s="99">
        <f>I24+I38+I39+I43+I44</f>
        <v>4560881</v>
      </c>
    </row>
    <row r="46" spans="1:10" ht="18" x14ac:dyDescent="0.2">
      <c r="A46" s="137"/>
      <c r="B46" s="138"/>
      <c r="C46" s="136" t="s">
        <v>49</v>
      </c>
      <c r="D46" s="136"/>
      <c r="E46" s="136"/>
      <c r="F46" s="108"/>
      <c r="G46" s="108"/>
      <c r="H46" s="57"/>
      <c r="I46" s="59"/>
    </row>
    <row r="47" spans="1:10" ht="17" thickBot="1" x14ac:dyDescent="0.25">
      <c r="A47" s="137"/>
      <c r="B47" s="138"/>
      <c r="C47" s="162" t="s">
        <v>27</v>
      </c>
      <c r="D47" s="162"/>
      <c r="E47" s="162"/>
      <c r="F47" s="109">
        <v>1245125.6499999999</v>
      </c>
      <c r="G47" s="109">
        <v>1245125.6499999999</v>
      </c>
      <c r="H47" s="110">
        <v>1245125.6499999999</v>
      </c>
      <c r="I47" s="111">
        <v>1872766.14</v>
      </c>
    </row>
    <row r="48" spans="1:10" ht="21" customHeight="1" thickBot="1" x14ac:dyDescent="0.25">
      <c r="A48" s="122" t="s">
        <v>94</v>
      </c>
      <c r="B48" s="123"/>
      <c r="C48" s="123"/>
      <c r="D48" s="123"/>
      <c r="E48" s="50"/>
      <c r="F48" s="113">
        <f>F45+F47</f>
        <v>5456685.6500000004</v>
      </c>
      <c r="G48" s="113">
        <f>G45+G47</f>
        <v>5817895.6500000004</v>
      </c>
      <c r="H48" s="113">
        <f>H45+H47</f>
        <v>5846657.4900000002</v>
      </c>
      <c r="I48" s="112">
        <f>I45+I47</f>
        <v>6433647.1399999997</v>
      </c>
    </row>
    <row r="49" spans="1:5" ht="16" x14ac:dyDescent="0.2">
      <c r="A49" s="5"/>
      <c r="B49" s="5"/>
      <c r="D49" s="4"/>
    </row>
    <row r="50" spans="1:5" ht="16" x14ac:dyDescent="0.2">
      <c r="A50" s="5" t="s">
        <v>1</v>
      </c>
      <c r="B50" s="5"/>
      <c r="D50" s="17"/>
      <c r="E50" s="18"/>
    </row>
    <row r="51" spans="1:5" ht="16" x14ac:dyDescent="0.2">
      <c r="A51" s="5"/>
      <c r="B51" s="5"/>
      <c r="D51" s="4"/>
    </row>
    <row r="52" spans="1:5" ht="16" x14ac:dyDescent="0.2">
      <c r="A52" s="5" t="s">
        <v>2</v>
      </c>
      <c r="B52" s="5"/>
      <c r="D52" s="46"/>
      <c r="E52" s="18"/>
    </row>
    <row r="55" spans="1:5" ht="16" x14ac:dyDescent="0.2">
      <c r="A55" s="5" t="s">
        <v>103</v>
      </c>
      <c r="B55" s="5"/>
    </row>
    <row r="56" spans="1:5" x14ac:dyDescent="0.15">
      <c r="A56" s="15"/>
      <c r="B56" s="15"/>
      <c r="C56" s="15"/>
      <c r="D56" s="15"/>
      <c r="E56" s="15"/>
    </row>
  </sheetData>
  <mergeCells count="40">
    <mergeCell ref="I9:I11"/>
    <mergeCell ref="D23:E23"/>
    <mergeCell ref="D12:E12"/>
    <mergeCell ref="A1:C5"/>
    <mergeCell ref="D1:F5"/>
    <mergeCell ref="A9:B11"/>
    <mergeCell ref="C9:E11"/>
    <mergeCell ref="F9:F11"/>
    <mergeCell ref="A8:B8"/>
    <mergeCell ref="D8:E8"/>
    <mergeCell ref="A48:D48"/>
    <mergeCell ref="A46:B46"/>
    <mergeCell ref="A41:B41"/>
    <mergeCell ref="C41:E41"/>
    <mergeCell ref="C47:E47"/>
    <mergeCell ref="A47:B47"/>
    <mergeCell ref="D42:E42"/>
    <mergeCell ref="C46:E46"/>
    <mergeCell ref="A45:B45"/>
    <mergeCell ref="C45:E45"/>
    <mergeCell ref="C22:E22"/>
    <mergeCell ref="C33:E33"/>
    <mergeCell ref="D35:E35"/>
    <mergeCell ref="H9:H11"/>
    <mergeCell ref="A38:B38"/>
    <mergeCell ref="A25:B25"/>
    <mergeCell ref="D25:E25"/>
    <mergeCell ref="D38:E38"/>
    <mergeCell ref="C24:E24"/>
    <mergeCell ref="A24:B24"/>
    <mergeCell ref="A33:B33"/>
    <mergeCell ref="D34:E34"/>
    <mergeCell ref="A34:B34"/>
    <mergeCell ref="A35:B35"/>
    <mergeCell ref="A37:B37"/>
    <mergeCell ref="A39:B39"/>
    <mergeCell ref="D39:E39"/>
    <mergeCell ref="A42:B42"/>
    <mergeCell ref="C29:E29"/>
    <mergeCell ref="C26:E26"/>
  </mergeCells>
  <phoneticPr fontId="0" type="noConversion"/>
  <pageMargins left="0.42" right="0.31" top="0.98402777777777783" bottom="0.98402777777777783" header="0.51180555555555562" footer="0.51180555555555562"/>
  <pageSetup paperSize="9" firstPageNumber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7" workbookViewId="0">
      <selection activeCell="C58" sqref="C58"/>
    </sheetView>
  </sheetViews>
  <sheetFormatPr baseColWidth="10" defaultColWidth="8.83203125" defaultRowHeight="13" x14ac:dyDescent="0.15"/>
  <cols>
    <col min="1" max="1" width="10.83203125" customWidth="1"/>
    <col min="2" max="2" width="1.1640625" hidden="1" customWidth="1"/>
    <col min="3" max="3" width="11.5" customWidth="1"/>
    <col min="4" max="4" width="37.33203125" customWidth="1"/>
    <col min="5" max="5" width="0" hidden="1" customWidth="1"/>
    <col min="6" max="6" width="23.1640625" bestFit="1" customWidth="1"/>
    <col min="7" max="7" width="1.6640625" hidden="1" customWidth="1"/>
    <col min="8" max="8" width="9.1640625" hidden="1" customWidth="1"/>
    <col min="9" max="9" width="19.1640625" bestFit="1" customWidth="1"/>
    <col min="10" max="10" width="19" bestFit="1" customWidth="1"/>
    <col min="11" max="11" width="23.1640625" bestFit="1" customWidth="1"/>
  </cols>
  <sheetData>
    <row r="1" spans="1:11" ht="12.75" customHeight="1" x14ac:dyDescent="0.15">
      <c r="A1" s="188" t="s">
        <v>101</v>
      </c>
      <c r="B1" s="189"/>
      <c r="C1" s="189"/>
      <c r="D1" s="194" t="s">
        <v>102</v>
      </c>
      <c r="E1" s="189"/>
      <c r="F1" s="189"/>
      <c r="G1" s="195"/>
      <c r="H1" s="74"/>
      <c r="I1" s="74"/>
      <c r="J1" s="210"/>
      <c r="K1" s="211"/>
    </row>
    <row r="2" spans="1:11" ht="12.75" customHeight="1" x14ac:dyDescent="0.15">
      <c r="A2" s="190"/>
      <c r="B2" s="191"/>
      <c r="C2" s="191"/>
      <c r="D2" s="191"/>
      <c r="E2" s="191"/>
      <c r="F2" s="191"/>
      <c r="G2" s="196"/>
      <c r="H2" s="56"/>
      <c r="I2" s="56"/>
      <c r="J2" s="212"/>
      <c r="K2" s="213"/>
    </row>
    <row r="3" spans="1:11" ht="12.75" customHeight="1" x14ac:dyDescent="0.15">
      <c r="A3" s="190"/>
      <c r="B3" s="191"/>
      <c r="C3" s="191"/>
      <c r="D3" s="191"/>
      <c r="E3" s="191"/>
      <c r="F3" s="191"/>
      <c r="G3" s="196"/>
      <c r="H3" s="56"/>
      <c r="I3" s="56"/>
      <c r="J3" s="212"/>
      <c r="K3" s="213"/>
    </row>
    <row r="4" spans="1:11" ht="12.75" customHeight="1" x14ac:dyDescent="0.15">
      <c r="A4" s="190"/>
      <c r="B4" s="191"/>
      <c r="C4" s="191"/>
      <c r="D4" s="191"/>
      <c r="E4" s="191"/>
      <c r="F4" s="191"/>
      <c r="G4" s="196"/>
      <c r="H4" s="56"/>
      <c r="I4" s="56"/>
      <c r="J4" s="212"/>
      <c r="K4" s="213"/>
    </row>
    <row r="5" spans="1:11" ht="12.75" customHeight="1" x14ac:dyDescent="0.15">
      <c r="A5" s="190"/>
      <c r="B5" s="191"/>
      <c r="C5" s="191"/>
      <c r="D5" s="191"/>
      <c r="E5" s="191"/>
      <c r="F5" s="191"/>
      <c r="G5" s="196"/>
      <c r="H5" s="56"/>
      <c r="I5" s="56"/>
      <c r="J5" s="212"/>
      <c r="K5" s="213"/>
    </row>
    <row r="6" spans="1:11" ht="5.25" customHeight="1" thickBot="1" x14ac:dyDescent="0.2">
      <c r="A6" s="192"/>
      <c r="B6" s="193"/>
      <c r="C6" s="193"/>
      <c r="D6" s="193"/>
      <c r="E6" s="193"/>
      <c r="F6" s="193"/>
      <c r="G6" s="197"/>
      <c r="H6" s="77"/>
      <c r="I6" s="77"/>
      <c r="J6" s="214"/>
      <c r="K6" s="215"/>
    </row>
    <row r="7" spans="1:11" ht="0.75" hidden="1" customHeight="1" x14ac:dyDescent="0.15">
      <c r="A7" s="33" t="s">
        <v>3</v>
      </c>
      <c r="B7" s="1"/>
      <c r="C7" s="1"/>
      <c r="D7" s="1"/>
      <c r="E7" s="1"/>
      <c r="F7" s="1"/>
      <c r="G7" s="34"/>
    </row>
    <row r="8" spans="1:11" ht="0.75" customHeight="1" x14ac:dyDescent="0.15">
      <c r="A8" s="43"/>
      <c r="B8" s="39"/>
      <c r="C8" s="39"/>
      <c r="D8" s="39"/>
      <c r="E8" s="39"/>
      <c r="F8" s="39"/>
      <c r="G8" s="40"/>
    </row>
    <row r="9" spans="1:11" ht="0.75" customHeight="1" x14ac:dyDescent="0.15">
      <c r="A9" s="29"/>
      <c r="B9" s="62"/>
      <c r="C9" s="63"/>
      <c r="D9" s="63"/>
      <c r="E9" s="64"/>
      <c r="F9" s="2"/>
      <c r="G9" s="30"/>
    </row>
    <row r="10" spans="1:11" ht="0.75" customHeight="1" x14ac:dyDescent="0.15">
      <c r="A10" s="29"/>
      <c r="B10" s="62"/>
      <c r="C10" s="63"/>
      <c r="D10" s="63"/>
      <c r="E10" s="64"/>
      <c r="F10" s="2"/>
      <c r="G10" s="30"/>
    </row>
    <row r="11" spans="1:11" ht="0.75" customHeight="1" x14ac:dyDescent="0.15">
      <c r="A11" s="29"/>
      <c r="B11" s="62"/>
      <c r="C11" s="63"/>
      <c r="D11" s="63"/>
      <c r="E11" s="64"/>
      <c r="F11" s="2"/>
      <c r="G11" s="30"/>
    </row>
    <row r="12" spans="1:11" ht="43.5" customHeight="1" thickBot="1" x14ac:dyDescent="0.25">
      <c r="A12" s="216"/>
      <c r="B12" s="139"/>
      <c r="C12" s="139"/>
      <c r="D12" s="217"/>
      <c r="E12" s="64"/>
      <c r="F12" s="97" t="s">
        <v>119</v>
      </c>
      <c r="G12" s="30"/>
      <c r="I12" s="82" t="s">
        <v>117</v>
      </c>
      <c r="J12" s="97" t="s">
        <v>104</v>
      </c>
      <c r="K12" s="97" t="s">
        <v>95</v>
      </c>
    </row>
    <row r="13" spans="1:11" ht="0.75" hidden="1" customHeight="1" thickBot="1" x14ac:dyDescent="0.2">
      <c r="A13" s="29"/>
      <c r="B13" s="62"/>
      <c r="C13" s="63"/>
      <c r="D13" s="63"/>
      <c r="E13" s="64"/>
      <c r="F13" s="2"/>
      <c r="G13" s="30"/>
    </row>
    <row r="14" spans="1:11" ht="7.5" hidden="1" customHeight="1" thickBot="1" x14ac:dyDescent="0.2">
      <c r="A14" s="29"/>
      <c r="B14" s="62"/>
      <c r="C14" s="63"/>
      <c r="D14" s="63"/>
      <c r="E14" s="64"/>
      <c r="F14" s="2"/>
      <c r="G14" s="30"/>
    </row>
    <row r="15" spans="1:11" x14ac:dyDescent="0.15">
      <c r="A15" s="156" t="s">
        <v>48</v>
      </c>
      <c r="B15" s="198"/>
      <c r="C15" s="201" t="s">
        <v>0</v>
      </c>
      <c r="D15" s="159"/>
      <c r="E15" s="44"/>
      <c r="F15" s="204" t="s">
        <v>5</v>
      </c>
      <c r="G15" s="205"/>
      <c r="H15" s="86"/>
      <c r="I15" s="86"/>
      <c r="J15" s="86"/>
      <c r="K15" s="106"/>
    </row>
    <row r="16" spans="1:11" x14ac:dyDescent="0.15">
      <c r="A16" s="157"/>
      <c r="B16" s="199"/>
      <c r="C16" s="202"/>
      <c r="D16" s="160"/>
      <c r="E16" s="38"/>
      <c r="F16" s="206"/>
      <c r="G16" s="207"/>
      <c r="H16" s="2"/>
      <c r="I16" s="2"/>
      <c r="J16" s="139"/>
      <c r="K16" s="218"/>
    </row>
    <row r="17" spans="1:11" ht="14" thickBot="1" x14ac:dyDescent="0.2">
      <c r="A17" s="158"/>
      <c r="B17" s="200"/>
      <c r="C17" s="203"/>
      <c r="D17" s="161"/>
      <c r="E17" s="42"/>
      <c r="F17" s="208"/>
      <c r="G17" s="209"/>
      <c r="H17" s="87"/>
      <c r="I17" s="87"/>
      <c r="J17" s="87"/>
      <c r="K17" s="107"/>
    </row>
    <row r="18" spans="1:11" ht="16" x14ac:dyDescent="0.2">
      <c r="A18" s="153">
        <v>2141</v>
      </c>
      <c r="B18" s="154"/>
      <c r="C18" s="146" t="s">
        <v>67</v>
      </c>
      <c r="D18" s="147"/>
      <c r="E18" s="41"/>
      <c r="F18" s="88">
        <v>35000</v>
      </c>
      <c r="G18" s="89"/>
      <c r="H18" s="4"/>
      <c r="I18" s="114">
        <v>13550</v>
      </c>
      <c r="J18" s="114">
        <v>4934.8999999999996</v>
      </c>
      <c r="K18" s="115">
        <v>36000</v>
      </c>
    </row>
    <row r="19" spans="1:11" ht="16" x14ac:dyDescent="0.2">
      <c r="A19" s="148">
        <v>2212</v>
      </c>
      <c r="B19" s="149"/>
      <c r="C19" s="143" t="s">
        <v>57</v>
      </c>
      <c r="D19" s="144"/>
      <c r="E19" s="7"/>
      <c r="F19" s="90">
        <v>130000</v>
      </c>
      <c r="G19" s="65"/>
      <c r="H19" s="4"/>
      <c r="I19" s="57">
        <v>0</v>
      </c>
      <c r="J19" s="58">
        <v>0</v>
      </c>
      <c r="K19" s="59">
        <v>200000</v>
      </c>
    </row>
    <row r="20" spans="1:11" ht="14.25" customHeight="1" x14ac:dyDescent="0.2">
      <c r="A20" s="148">
        <v>2321</v>
      </c>
      <c r="B20" s="149"/>
      <c r="C20" s="143" t="s">
        <v>68</v>
      </c>
      <c r="D20" s="144"/>
      <c r="E20" s="7"/>
      <c r="F20" s="90">
        <v>350000</v>
      </c>
      <c r="G20" s="65"/>
      <c r="H20" s="4"/>
      <c r="I20" s="57">
        <v>301520</v>
      </c>
      <c r="J20" s="58">
        <v>228775</v>
      </c>
      <c r="K20" s="59">
        <v>270000</v>
      </c>
    </row>
    <row r="21" spans="1:11" ht="14.25" customHeight="1" x14ac:dyDescent="0.2">
      <c r="A21" s="35"/>
      <c r="B21" s="10"/>
      <c r="C21" s="8" t="s">
        <v>108</v>
      </c>
      <c r="D21" s="9"/>
      <c r="E21" s="7"/>
      <c r="F21" s="96"/>
      <c r="G21" s="70"/>
      <c r="H21" s="92"/>
      <c r="I21" s="93">
        <v>45000</v>
      </c>
      <c r="J21" s="93">
        <v>37675</v>
      </c>
      <c r="K21" s="71">
        <v>450000</v>
      </c>
    </row>
    <row r="22" spans="1:11" ht="16" x14ac:dyDescent="0.2">
      <c r="A22" s="35">
        <v>2341</v>
      </c>
      <c r="B22" s="10"/>
      <c r="C22" s="143" t="s">
        <v>11</v>
      </c>
      <c r="D22" s="144"/>
      <c r="E22" s="7"/>
      <c r="F22" s="90">
        <v>3000</v>
      </c>
      <c r="G22" s="65"/>
      <c r="H22" s="4"/>
      <c r="I22" s="57">
        <v>0</v>
      </c>
      <c r="J22" s="58">
        <v>0</v>
      </c>
      <c r="K22" s="60">
        <v>0</v>
      </c>
    </row>
    <row r="23" spans="1:11" ht="16" x14ac:dyDescent="0.2">
      <c r="A23" s="35">
        <v>2399</v>
      </c>
      <c r="B23" s="10"/>
      <c r="C23" s="8" t="s">
        <v>66</v>
      </c>
      <c r="D23" s="9"/>
      <c r="E23" s="7"/>
      <c r="F23" s="91">
        <v>170000</v>
      </c>
      <c r="G23" s="70"/>
      <c r="H23" s="92"/>
      <c r="I23" s="93">
        <v>170000</v>
      </c>
      <c r="J23" s="93">
        <v>169284</v>
      </c>
      <c r="K23" s="71">
        <v>127000</v>
      </c>
    </row>
    <row r="24" spans="1:11" ht="16" x14ac:dyDescent="0.2">
      <c r="A24" s="148">
        <v>3314</v>
      </c>
      <c r="B24" s="149"/>
      <c r="C24" s="143" t="s">
        <v>12</v>
      </c>
      <c r="D24" s="144"/>
      <c r="E24" s="7"/>
      <c r="F24" s="90">
        <v>30000</v>
      </c>
      <c r="G24" s="65"/>
      <c r="H24" s="4"/>
      <c r="I24" s="57">
        <v>21400</v>
      </c>
      <c r="J24" s="58">
        <v>19435</v>
      </c>
      <c r="K24" s="59">
        <v>25000</v>
      </c>
    </row>
    <row r="25" spans="1:11" ht="16" x14ac:dyDescent="0.2">
      <c r="A25" s="148">
        <v>3319</v>
      </c>
      <c r="B25" s="149"/>
      <c r="C25" s="155" t="s">
        <v>13</v>
      </c>
      <c r="D25" s="155"/>
      <c r="E25" s="7"/>
      <c r="F25" s="90">
        <v>3500</v>
      </c>
      <c r="G25" s="66"/>
      <c r="H25" s="4"/>
      <c r="I25" s="57">
        <v>3500</v>
      </c>
      <c r="J25" s="58">
        <v>2940</v>
      </c>
      <c r="K25" s="59">
        <v>15000</v>
      </c>
    </row>
    <row r="26" spans="1:11" ht="16" x14ac:dyDescent="0.2">
      <c r="A26" s="148">
        <v>3341</v>
      </c>
      <c r="B26" s="149"/>
      <c r="C26" s="143" t="s">
        <v>69</v>
      </c>
      <c r="D26" s="144"/>
      <c r="E26" s="7"/>
      <c r="F26" s="90">
        <v>540</v>
      </c>
      <c r="G26" s="65"/>
      <c r="H26" s="4"/>
      <c r="I26" s="57">
        <v>540</v>
      </c>
      <c r="J26" s="58">
        <v>540</v>
      </c>
      <c r="K26" s="59">
        <v>540</v>
      </c>
    </row>
    <row r="27" spans="1:11" ht="16" x14ac:dyDescent="0.2">
      <c r="A27" s="148">
        <v>3399</v>
      </c>
      <c r="B27" s="149"/>
      <c r="C27" s="155" t="s">
        <v>118</v>
      </c>
      <c r="D27" s="155"/>
      <c r="E27" s="155"/>
      <c r="F27" s="90">
        <v>130000</v>
      </c>
      <c r="G27" s="65"/>
      <c r="H27" s="4"/>
      <c r="I27" s="57">
        <v>150600</v>
      </c>
      <c r="J27" s="58">
        <v>150297</v>
      </c>
      <c r="K27" s="59">
        <v>180000</v>
      </c>
    </row>
    <row r="28" spans="1:11" ht="16" x14ac:dyDescent="0.2">
      <c r="A28" s="151">
        <v>3419</v>
      </c>
      <c r="B28" s="152"/>
      <c r="C28" s="143" t="s">
        <v>28</v>
      </c>
      <c r="D28" s="144"/>
      <c r="E28" s="7"/>
      <c r="F28" s="90">
        <v>20000</v>
      </c>
      <c r="G28" s="65"/>
      <c r="H28" s="4"/>
      <c r="I28" s="57">
        <v>2050</v>
      </c>
      <c r="J28" s="58">
        <v>1729</v>
      </c>
      <c r="K28" s="59">
        <v>10000</v>
      </c>
    </row>
    <row r="29" spans="1:11" ht="16" x14ac:dyDescent="0.2">
      <c r="A29" s="36">
        <v>3421</v>
      </c>
      <c r="B29" s="11"/>
      <c r="C29" s="143" t="s">
        <v>14</v>
      </c>
      <c r="D29" s="144"/>
      <c r="E29" s="7"/>
      <c r="F29" s="90">
        <v>25000</v>
      </c>
      <c r="G29" s="65"/>
      <c r="H29" s="4"/>
      <c r="I29" s="57">
        <v>49000</v>
      </c>
      <c r="J29" s="58">
        <v>46395</v>
      </c>
      <c r="K29" s="59">
        <v>48000</v>
      </c>
    </row>
    <row r="30" spans="1:11" ht="16" x14ac:dyDescent="0.2">
      <c r="A30" s="36">
        <v>3612</v>
      </c>
      <c r="B30" s="11"/>
      <c r="C30" s="8" t="s">
        <v>15</v>
      </c>
      <c r="D30" s="9"/>
      <c r="E30" s="7"/>
      <c r="F30" s="90">
        <v>0</v>
      </c>
      <c r="G30" s="65"/>
      <c r="H30" s="4"/>
      <c r="I30" s="57">
        <v>0</v>
      </c>
      <c r="J30" s="58">
        <v>0</v>
      </c>
      <c r="K30" s="59">
        <v>3000</v>
      </c>
    </row>
    <row r="31" spans="1:11" ht="16" x14ac:dyDescent="0.2">
      <c r="A31" s="36">
        <v>3631</v>
      </c>
      <c r="B31" s="11"/>
      <c r="C31" s="143" t="s">
        <v>16</v>
      </c>
      <c r="D31" s="145"/>
      <c r="E31" s="7"/>
      <c r="F31" s="90">
        <v>150000</v>
      </c>
      <c r="G31" s="65"/>
      <c r="H31" s="4"/>
      <c r="I31" s="57">
        <v>184050</v>
      </c>
      <c r="J31" s="58">
        <v>152579.39000000001</v>
      </c>
      <c r="K31" s="59">
        <v>190000</v>
      </c>
    </row>
    <row r="32" spans="1:11" ht="16" x14ac:dyDescent="0.2">
      <c r="A32" s="148">
        <v>3635</v>
      </c>
      <c r="B32" s="149"/>
      <c r="C32" s="143" t="s">
        <v>17</v>
      </c>
      <c r="D32" s="144"/>
      <c r="E32" s="7"/>
      <c r="F32" s="91">
        <v>80000</v>
      </c>
      <c r="G32" s="70"/>
      <c r="H32" s="92"/>
      <c r="I32" s="93">
        <v>70000</v>
      </c>
      <c r="J32" s="93">
        <v>0</v>
      </c>
      <c r="K32" s="71">
        <v>80000</v>
      </c>
    </row>
    <row r="33" spans="1:11" ht="16" x14ac:dyDescent="0.2">
      <c r="A33" s="151">
        <v>3636</v>
      </c>
      <c r="B33" s="152"/>
      <c r="C33" s="143" t="s">
        <v>18</v>
      </c>
      <c r="D33" s="144"/>
      <c r="E33" s="7"/>
      <c r="F33" s="96">
        <v>48000</v>
      </c>
      <c r="G33" s="70"/>
      <c r="H33" s="92"/>
      <c r="I33" s="93">
        <v>48000</v>
      </c>
      <c r="J33" s="93">
        <v>37170</v>
      </c>
      <c r="K33" s="71">
        <v>20000</v>
      </c>
    </row>
    <row r="34" spans="1:11" ht="16" x14ac:dyDescent="0.2">
      <c r="A34" s="151">
        <v>3639</v>
      </c>
      <c r="B34" s="152"/>
      <c r="C34" s="143" t="s">
        <v>112</v>
      </c>
      <c r="D34" s="144"/>
      <c r="E34" s="7"/>
      <c r="F34" s="90">
        <v>172000</v>
      </c>
      <c r="G34" s="65"/>
      <c r="H34" s="4"/>
      <c r="I34" s="57">
        <v>379100</v>
      </c>
      <c r="J34" s="58">
        <v>298263</v>
      </c>
      <c r="K34" s="59">
        <v>457746</v>
      </c>
    </row>
    <row r="35" spans="1:11" ht="16" x14ac:dyDescent="0.2">
      <c r="A35" s="36">
        <v>3639</v>
      </c>
      <c r="B35" s="11"/>
      <c r="C35" s="8" t="s">
        <v>50</v>
      </c>
      <c r="D35" s="9"/>
      <c r="E35" s="7"/>
      <c r="F35" s="90">
        <v>10000</v>
      </c>
      <c r="G35" s="65"/>
      <c r="H35" s="4"/>
      <c r="I35" s="57">
        <v>10000</v>
      </c>
      <c r="J35" s="58">
        <v>0</v>
      </c>
      <c r="K35" s="59">
        <v>10000</v>
      </c>
    </row>
    <row r="36" spans="1:11" ht="16" x14ac:dyDescent="0.2">
      <c r="A36" s="36">
        <v>3639</v>
      </c>
      <c r="B36" s="11"/>
      <c r="C36" s="8" t="s">
        <v>111</v>
      </c>
      <c r="D36" s="9"/>
      <c r="E36" s="7"/>
      <c r="F36" s="91">
        <v>480000</v>
      </c>
      <c r="G36" s="70"/>
      <c r="H36" s="92"/>
      <c r="I36" s="93">
        <v>603370</v>
      </c>
      <c r="J36" s="93">
        <v>522898.5</v>
      </c>
      <c r="K36" s="71">
        <v>0</v>
      </c>
    </row>
    <row r="37" spans="1:11" ht="16" x14ac:dyDescent="0.2">
      <c r="A37" s="148">
        <v>3721</v>
      </c>
      <c r="B37" s="149"/>
      <c r="C37" s="143" t="s">
        <v>19</v>
      </c>
      <c r="D37" s="144"/>
      <c r="E37" s="7"/>
      <c r="F37" s="90">
        <v>10000</v>
      </c>
      <c r="G37" s="66"/>
      <c r="H37" s="4"/>
      <c r="I37" s="57">
        <v>10000</v>
      </c>
      <c r="J37" s="58">
        <v>8291</v>
      </c>
      <c r="K37" s="59">
        <v>10000</v>
      </c>
    </row>
    <row r="38" spans="1:11" ht="16" x14ac:dyDescent="0.2">
      <c r="A38" s="148">
        <v>3722</v>
      </c>
      <c r="B38" s="149"/>
      <c r="C38" s="143" t="s">
        <v>9</v>
      </c>
      <c r="D38" s="144"/>
      <c r="E38" s="7"/>
      <c r="F38" s="90">
        <v>285000</v>
      </c>
      <c r="G38" s="66"/>
      <c r="H38" s="4"/>
      <c r="I38" s="57">
        <v>300000</v>
      </c>
      <c r="J38" s="58">
        <v>288586</v>
      </c>
      <c r="K38" s="59">
        <v>300000</v>
      </c>
    </row>
    <row r="39" spans="1:11" ht="16" x14ac:dyDescent="0.2">
      <c r="A39" s="151">
        <v>3723</v>
      </c>
      <c r="B39" s="152"/>
      <c r="C39" s="143" t="s">
        <v>20</v>
      </c>
      <c r="D39" s="144"/>
      <c r="E39" s="7"/>
      <c r="F39" s="90">
        <v>15000</v>
      </c>
      <c r="G39" s="65"/>
      <c r="H39" s="4"/>
      <c r="I39" s="57">
        <v>15000</v>
      </c>
      <c r="J39" s="58">
        <v>12499.4</v>
      </c>
      <c r="K39" s="59">
        <v>15000</v>
      </c>
    </row>
    <row r="40" spans="1:11" ht="16" x14ac:dyDescent="0.2">
      <c r="A40" s="148">
        <v>3729</v>
      </c>
      <c r="B40" s="149"/>
      <c r="C40" s="143" t="s">
        <v>58</v>
      </c>
      <c r="D40" s="144"/>
      <c r="E40" s="7"/>
      <c r="F40" s="91">
        <v>227000</v>
      </c>
      <c r="G40" s="72"/>
      <c r="H40" s="92"/>
      <c r="I40" s="93">
        <v>0</v>
      </c>
      <c r="J40" s="93">
        <v>0</v>
      </c>
      <c r="K40" s="71">
        <v>50000</v>
      </c>
    </row>
    <row r="41" spans="1:11" ht="16" x14ac:dyDescent="0.2">
      <c r="A41" s="36">
        <v>3739</v>
      </c>
      <c r="B41" s="11"/>
      <c r="C41" s="8" t="s">
        <v>76</v>
      </c>
      <c r="D41" s="9"/>
      <c r="E41" s="7"/>
      <c r="F41" s="90">
        <v>1000</v>
      </c>
      <c r="G41" s="66"/>
      <c r="H41" s="4"/>
      <c r="I41" s="57">
        <v>1000</v>
      </c>
      <c r="J41" s="58">
        <v>1000</v>
      </c>
      <c r="K41" s="59">
        <v>1000</v>
      </c>
    </row>
    <row r="42" spans="1:11" ht="16" x14ac:dyDescent="0.2">
      <c r="A42" s="151">
        <v>3745</v>
      </c>
      <c r="B42" s="152"/>
      <c r="C42" s="143" t="s">
        <v>70</v>
      </c>
      <c r="D42" s="144"/>
      <c r="E42" s="7"/>
      <c r="F42" s="90">
        <v>111900</v>
      </c>
      <c r="G42" s="66"/>
      <c r="H42" s="4"/>
      <c r="I42" s="57">
        <v>221980</v>
      </c>
      <c r="J42" s="58">
        <v>203891</v>
      </c>
      <c r="K42" s="59">
        <v>280000</v>
      </c>
    </row>
    <row r="43" spans="1:11" ht="16" x14ac:dyDescent="0.2">
      <c r="A43" s="36"/>
      <c r="B43" s="11"/>
      <c r="C43" s="8" t="s">
        <v>109</v>
      </c>
      <c r="D43" s="9"/>
      <c r="E43" s="7"/>
      <c r="F43" s="96">
        <v>209100</v>
      </c>
      <c r="G43" s="72"/>
      <c r="H43" s="92"/>
      <c r="I43" s="93">
        <v>209100</v>
      </c>
      <c r="J43" s="93">
        <v>209090</v>
      </c>
      <c r="K43" s="71">
        <v>0</v>
      </c>
    </row>
    <row r="44" spans="1:11" ht="16" x14ac:dyDescent="0.2">
      <c r="A44" s="36">
        <v>4351</v>
      </c>
      <c r="B44" s="11"/>
      <c r="C44" s="8" t="s">
        <v>25</v>
      </c>
      <c r="D44" s="9"/>
      <c r="E44" s="7"/>
      <c r="F44" s="90">
        <v>1000</v>
      </c>
      <c r="G44" s="66"/>
      <c r="H44" s="4"/>
      <c r="I44" s="57">
        <v>1000</v>
      </c>
      <c r="J44" s="58">
        <v>0</v>
      </c>
      <c r="K44" s="59">
        <v>1000</v>
      </c>
    </row>
    <row r="45" spans="1:11" ht="16" x14ac:dyDescent="0.2">
      <c r="A45" s="36">
        <v>5212</v>
      </c>
      <c r="B45" s="11"/>
      <c r="C45" s="143" t="s">
        <v>24</v>
      </c>
      <c r="D45" s="144"/>
      <c r="E45" s="7"/>
      <c r="F45" s="90">
        <v>1000</v>
      </c>
      <c r="G45" s="66"/>
      <c r="H45" s="4"/>
      <c r="I45" s="57">
        <v>1000</v>
      </c>
      <c r="J45" s="58">
        <v>0</v>
      </c>
      <c r="K45" s="59">
        <v>1000</v>
      </c>
    </row>
    <row r="46" spans="1:11" ht="16" x14ac:dyDescent="0.2">
      <c r="A46" s="148">
        <v>5512</v>
      </c>
      <c r="B46" s="149"/>
      <c r="C46" s="143" t="s">
        <v>21</v>
      </c>
      <c r="D46" s="144"/>
      <c r="E46" s="7"/>
      <c r="F46" s="90">
        <v>35000</v>
      </c>
      <c r="G46" s="65"/>
      <c r="H46" s="4"/>
      <c r="I46" s="57">
        <v>20000</v>
      </c>
      <c r="J46" s="58">
        <v>0</v>
      </c>
      <c r="K46" s="59">
        <v>0</v>
      </c>
    </row>
    <row r="47" spans="1:11" ht="16" x14ac:dyDescent="0.2">
      <c r="A47" s="35">
        <v>5512</v>
      </c>
      <c r="B47" s="10"/>
      <c r="C47" s="8" t="s">
        <v>77</v>
      </c>
      <c r="D47" s="9"/>
      <c r="E47" s="7"/>
      <c r="F47" s="90">
        <v>70000</v>
      </c>
      <c r="G47" s="65"/>
      <c r="H47" s="4"/>
      <c r="I47" s="57">
        <v>81500</v>
      </c>
      <c r="J47" s="58">
        <v>77592</v>
      </c>
      <c r="K47" s="59">
        <v>15000</v>
      </c>
    </row>
    <row r="48" spans="1:11" ht="16" x14ac:dyDescent="0.2">
      <c r="A48" s="148">
        <v>6112</v>
      </c>
      <c r="B48" s="149"/>
      <c r="C48" s="150" t="s">
        <v>74</v>
      </c>
      <c r="D48" s="150"/>
      <c r="E48" s="7"/>
      <c r="F48" s="90">
        <v>859000</v>
      </c>
      <c r="G48" s="65"/>
      <c r="H48" s="4"/>
      <c r="I48" s="57">
        <v>857750</v>
      </c>
      <c r="J48" s="58">
        <v>843346</v>
      </c>
      <c r="K48" s="59">
        <v>1080000</v>
      </c>
    </row>
    <row r="49" spans="1:11" ht="16" x14ac:dyDescent="0.2">
      <c r="A49" s="35">
        <v>6114</v>
      </c>
      <c r="B49" s="10"/>
      <c r="C49" s="8" t="s">
        <v>113</v>
      </c>
      <c r="D49" s="9"/>
      <c r="E49" s="7"/>
      <c r="F49" s="90"/>
      <c r="G49" s="65"/>
      <c r="H49" s="4"/>
      <c r="I49" s="57">
        <v>15850</v>
      </c>
      <c r="J49" s="58">
        <v>15853.2</v>
      </c>
      <c r="K49" s="59">
        <v>0</v>
      </c>
    </row>
    <row r="50" spans="1:11" ht="16" x14ac:dyDescent="0.2">
      <c r="A50" s="35">
        <v>6118</v>
      </c>
      <c r="B50" s="10"/>
      <c r="C50" s="8" t="s">
        <v>116</v>
      </c>
      <c r="D50" s="9"/>
      <c r="E50" s="7"/>
      <c r="F50" s="90"/>
      <c r="G50" s="65"/>
      <c r="H50" s="4"/>
      <c r="I50" s="57"/>
      <c r="J50" s="58"/>
      <c r="K50" s="59">
        <v>21471</v>
      </c>
    </row>
    <row r="51" spans="1:11" ht="16" x14ac:dyDescent="0.2">
      <c r="A51" s="35"/>
      <c r="B51" s="10"/>
      <c r="C51" s="8" t="s">
        <v>115</v>
      </c>
      <c r="D51" s="9"/>
      <c r="E51" s="7"/>
      <c r="F51" s="90"/>
      <c r="G51" s="65"/>
      <c r="H51" s="4"/>
      <c r="I51" s="57"/>
      <c r="J51" s="58"/>
      <c r="K51" s="59">
        <v>20000</v>
      </c>
    </row>
    <row r="52" spans="1:11" ht="16" x14ac:dyDescent="0.2">
      <c r="A52" s="148">
        <v>6171</v>
      </c>
      <c r="B52" s="149"/>
      <c r="C52" s="143" t="s">
        <v>51</v>
      </c>
      <c r="D52" s="144"/>
      <c r="E52" s="7"/>
      <c r="F52" s="90">
        <v>430000</v>
      </c>
      <c r="G52" s="65"/>
      <c r="H52" s="4"/>
      <c r="I52" s="57">
        <v>517340</v>
      </c>
      <c r="J52" s="58">
        <v>478663.16</v>
      </c>
      <c r="K52" s="59">
        <v>550000</v>
      </c>
    </row>
    <row r="53" spans="1:11" ht="16" x14ac:dyDescent="0.2">
      <c r="A53" s="35"/>
      <c r="B53" s="10"/>
      <c r="C53" s="143" t="s">
        <v>110</v>
      </c>
      <c r="D53" s="144"/>
      <c r="E53" s="7"/>
      <c r="F53" s="96"/>
      <c r="G53" s="70"/>
      <c r="H53" s="92"/>
      <c r="I53" s="93">
        <v>30000</v>
      </c>
      <c r="J53" s="93">
        <v>19782</v>
      </c>
      <c r="K53" s="71">
        <v>0</v>
      </c>
    </row>
    <row r="54" spans="1:11" ht="16" x14ac:dyDescent="0.2">
      <c r="A54" s="148">
        <v>6310</v>
      </c>
      <c r="B54" s="149"/>
      <c r="C54" s="143" t="s">
        <v>22</v>
      </c>
      <c r="D54" s="144"/>
      <c r="E54" s="7"/>
      <c r="F54" s="90">
        <v>15830</v>
      </c>
      <c r="G54" s="65"/>
      <c r="H54" s="4"/>
      <c r="I54" s="57">
        <v>15830</v>
      </c>
      <c r="J54" s="58">
        <v>10659.8</v>
      </c>
      <c r="K54" s="59">
        <v>15000</v>
      </c>
    </row>
    <row r="55" spans="1:11" ht="16" x14ac:dyDescent="0.2">
      <c r="A55" s="151">
        <v>6320</v>
      </c>
      <c r="B55" s="152"/>
      <c r="C55" s="143" t="s">
        <v>26</v>
      </c>
      <c r="D55" s="144"/>
      <c r="E55" s="7"/>
      <c r="F55" s="90">
        <v>15000</v>
      </c>
      <c r="G55" s="65"/>
      <c r="H55" s="4"/>
      <c r="I55" s="57">
        <v>15000</v>
      </c>
      <c r="J55" s="58">
        <v>12390</v>
      </c>
      <c r="K55" s="59">
        <v>25000</v>
      </c>
    </row>
    <row r="56" spans="1:11" ht="16" x14ac:dyDescent="0.2">
      <c r="A56" s="36">
        <v>6330</v>
      </c>
      <c r="B56" s="11"/>
      <c r="C56" s="8" t="s">
        <v>114</v>
      </c>
      <c r="D56" s="9"/>
      <c r="E56" s="7"/>
      <c r="F56" s="90"/>
      <c r="G56" s="65"/>
      <c r="H56" s="4"/>
      <c r="I56" s="57"/>
      <c r="J56" s="58">
        <v>31080</v>
      </c>
      <c r="K56" s="59">
        <v>0</v>
      </c>
    </row>
    <row r="57" spans="1:11" ht="16" x14ac:dyDescent="0.2">
      <c r="A57" s="148">
        <v>6399</v>
      </c>
      <c r="B57" s="149"/>
      <c r="C57" s="150" t="s">
        <v>23</v>
      </c>
      <c r="D57" s="150"/>
      <c r="E57" s="7"/>
      <c r="F57" s="90">
        <v>81000</v>
      </c>
      <c r="G57" s="65"/>
      <c r="H57" s="4"/>
      <c r="I57" s="57">
        <v>81000</v>
      </c>
      <c r="J57" s="58">
        <v>80560</v>
      </c>
      <c r="K57" s="59">
        <v>50000</v>
      </c>
    </row>
    <row r="58" spans="1:11" ht="16" x14ac:dyDescent="0.2">
      <c r="A58" s="37">
        <v>6402</v>
      </c>
      <c r="B58" s="22"/>
      <c r="C58" s="47" t="s">
        <v>85</v>
      </c>
      <c r="D58" s="23"/>
      <c r="E58" s="24"/>
      <c r="F58" s="94">
        <v>7690</v>
      </c>
      <c r="G58" s="65"/>
      <c r="H58" s="4"/>
      <c r="I58" s="57">
        <v>7690</v>
      </c>
      <c r="J58" s="58">
        <v>7692</v>
      </c>
      <c r="K58" s="59">
        <v>4124</v>
      </c>
    </row>
    <row r="59" spans="1:11" ht="16" x14ac:dyDescent="0.2">
      <c r="A59" s="37"/>
      <c r="B59" s="22"/>
      <c r="C59" s="48" t="s">
        <v>72</v>
      </c>
      <c r="D59" s="49"/>
      <c r="E59" s="24"/>
      <c r="F59" s="94">
        <f t="shared" ref="F59:K59" si="0">F61-F60</f>
        <v>3254560</v>
      </c>
      <c r="G59" s="94">
        <f t="shared" si="0"/>
        <v>0</v>
      </c>
      <c r="H59" s="94">
        <f t="shared" si="0"/>
        <v>0</v>
      </c>
      <c r="I59" s="94">
        <f t="shared" si="0"/>
        <v>3277250</v>
      </c>
      <c r="J59" s="94">
        <f t="shared" si="0"/>
        <v>2977991.85</v>
      </c>
      <c r="K59" s="94">
        <f t="shared" si="0"/>
        <v>3833881</v>
      </c>
    </row>
    <row r="60" spans="1:11" ht="17" thickBot="1" x14ac:dyDescent="0.25">
      <c r="A60" s="37"/>
      <c r="B60" s="22"/>
      <c r="C60" s="48" t="s">
        <v>73</v>
      </c>
      <c r="D60" s="49"/>
      <c r="E60" s="24"/>
      <c r="F60" s="95">
        <f>F23+F32+F36+F40+F53</f>
        <v>957000</v>
      </c>
      <c r="G60" s="95">
        <f>G23+G32+G36+G40+G53</f>
        <v>0</v>
      </c>
      <c r="H60" s="95">
        <f>H23+H32+H36+H40+H53</f>
        <v>0</v>
      </c>
      <c r="I60" s="95">
        <f>I23+I32+I36+I40+I53+I21+I33+I43</f>
        <v>1175470</v>
      </c>
      <c r="J60" s="95">
        <f>J23+J32+J36+J40+J53+J21+J33+J43</f>
        <v>995899.5</v>
      </c>
      <c r="K60" s="95">
        <f>K23+K32+K36+K40+K53+K21+K33+K43</f>
        <v>727000</v>
      </c>
    </row>
    <row r="61" spans="1:11" ht="17" thickBot="1" x14ac:dyDescent="0.25">
      <c r="A61" s="25" t="s">
        <v>4</v>
      </c>
      <c r="B61" s="26"/>
      <c r="C61" s="165" t="s">
        <v>6</v>
      </c>
      <c r="D61" s="166"/>
      <c r="E61" s="27"/>
      <c r="F61" s="28">
        <f t="shared" ref="F61:K61" si="1">SUM(F18:F58)</f>
        <v>4211560</v>
      </c>
      <c r="G61" s="28">
        <f t="shared" si="1"/>
        <v>0</v>
      </c>
      <c r="H61" s="28">
        <f t="shared" si="1"/>
        <v>0</v>
      </c>
      <c r="I61" s="28">
        <f t="shared" si="1"/>
        <v>4452720</v>
      </c>
      <c r="J61" s="28">
        <f t="shared" si="1"/>
        <v>3973891.35</v>
      </c>
      <c r="K61" s="28">
        <f t="shared" si="1"/>
        <v>4560881</v>
      </c>
    </row>
    <row r="62" spans="1:11" ht="16" x14ac:dyDescent="0.2">
      <c r="A62" s="5"/>
      <c r="B62" s="5"/>
      <c r="C62" s="4"/>
      <c r="D62" s="4"/>
      <c r="E62" s="4"/>
      <c r="F62" s="4"/>
      <c r="G62" s="4"/>
    </row>
    <row r="63" spans="1:11" ht="16" x14ac:dyDescent="0.2">
      <c r="A63" s="5" t="s">
        <v>1</v>
      </c>
      <c r="B63" s="5"/>
      <c r="C63" s="4"/>
      <c r="D63" s="17"/>
      <c r="E63" s="4"/>
      <c r="F63" s="4"/>
      <c r="G63" s="4"/>
    </row>
    <row r="64" spans="1:11" ht="16" x14ac:dyDescent="0.2">
      <c r="A64" s="5"/>
      <c r="B64" s="5"/>
      <c r="C64" s="4"/>
      <c r="D64" s="4"/>
      <c r="E64" s="4"/>
      <c r="F64" s="4"/>
      <c r="G64" s="4"/>
    </row>
    <row r="65" spans="1:7" ht="16" x14ac:dyDescent="0.2">
      <c r="A65" s="5" t="s">
        <v>2</v>
      </c>
      <c r="B65" s="5"/>
      <c r="C65" s="4"/>
      <c r="D65" s="46"/>
      <c r="E65" s="4"/>
      <c r="F65" s="4"/>
      <c r="G65" s="4"/>
    </row>
    <row r="67" spans="1:7" ht="16" x14ac:dyDescent="0.2">
      <c r="A67" s="5" t="s">
        <v>103</v>
      </c>
    </row>
  </sheetData>
  <mergeCells count="58">
    <mergeCell ref="C52:D52"/>
    <mergeCell ref="C45:D45"/>
    <mergeCell ref="A37:B37"/>
    <mergeCell ref="C48:D48"/>
    <mergeCell ref="C40:D40"/>
    <mergeCell ref="C39:D39"/>
    <mergeCell ref="C42:D42"/>
    <mergeCell ref="C38:D38"/>
    <mergeCell ref="C37:D37"/>
    <mergeCell ref="A52:B52"/>
    <mergeCell ref="C46:D46"/>
    <mergeCell ref="C55:D55"/>
    <mergeCell ref="A54:B54"/>
    <mergeCell ref="A55:B55"/>
    <mergeCell ref="A57:B57"/>
    <mergeCell ref="C57:D57"/>
    <mergeCell ref="C54:D54"/>
    <mergeCell ref="A40:B40"/>
    <mergeCell ref="A48:B48"/>
    <mergeCell ref="A46:B46"/>
    <mergeCell ref="A42:B42"/>
    <mergeCell ref="A39:B39"/>
    <mergeCell ref="C32:D32"/>
    <mergeCell ref="C33:D33"/>
    <mergeCell ref="C34:D34"/>
    <mergeCell ref="A32:B32"/>
    <mergeCell ref="A38:B38"/>
    <mergeCell ref="J1:K6"/>
    <mergeCell ref="A12:D12"/>
    <mergeCell ref="A28:B28"/>
    <mergeCell ref="A25:B25"/>
    <mergeCell ref="C27:E27"/>
    <mergeCell ref="C28:D28"/>
    <mergeCell ref="C25:D25"/>
    <mergeCell ref="A26:B26"/>
    <mergeCell ref="C26:D26"/>
    <mergeCell ref="A27:B27"/>
    <mergeCell ref="J16:K16"/>
    <mergeCell ref="C19:D19"/>
    <mergeCell ref="C22:D22"/>
    <mergeCell ref="C20:D20"/>
    <mergeCell ref="C18:D18"/>
    <mergeCell ref="C61:D61"/>
    <mergeCell ref="A24:B24"/>
    <mergeCell ref="A1:C6"/>
    <mergeCell ref="D1:G6"/>
    <mergeCell ref="A15:B17"/>
    <mergeCell ref="C15:D17"/>
    <mergeCell ref="F15:G17"/>
    <mergeCell ref="A19:B19"/>
    <mergeCell ref="A20:B20"/>
    <mergeCell ref="C24:D24"/>
    <mergeCell ref="A18:B18"/>
    <mergeCell ref="C53:D53"/>
    <mergeCell ref="A33:B33"/>
    <mergeCell ref="A34:B34"/>
    <mergeCell ref="C29:D29"/>
    <mergeCell ref="C31:D31"/>
  </mergeCells>
  <phoneticPr fontId="0" type="noConversion"/>
  <pageMargins left="0" right="0" top="0.39370078740157483" bottom="0.39370078740157483" header="0.51181102362204722" footer="0.51181102362204722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příjmy2018</vt:lpstr>
      <vt:lpstr>návrh rozpočtu výdaje2018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Uživatel Microsoft Office</cp:lastModifiedBy>
  <cp:lastPrinted>2018-02-27T11:11:12Z</cp:lastPrinted>
  <dcterms:created xsi:type="dcterms:W3CDTF">2011-04-09T18:07:35Z</dcterms:created>
  <dcterms:modified xsi:type="dcterms:W3CDTF">2018-03-05T12:59:30Z</dcterms:modified>
</cp:coreProperties>
</file>