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EFEKT2_2019_VO_1_ZADOST_O_DOTACI\JILOVICE\7_ZD\K_uverejneni\"/>
    </mc:Choice>
  </mc:AlternateContent>
  <bookViews>
    <workbookView xWindow="0" yWindow="0" windowWidth="20490" windowHeight="7155" tabRatio="898"/>
  </bookViews>
  <sheets>
    <sheet name="Kryci_list" sheetId="1" r:id="rId1"/>
    <sheet name="SO401.A" sheetId="15" r:id="rId2"/>
    <sheet name="SO401.B" sheetId="23" r:id="rId3"/>
    <sheet name="Vedlejsi_ostatni_SO401" sheetId="21" r:id="rId4"/>
  </sheets>
  <definedNames>
    <definedName name="a">#REF!</definedName>
    <definedName name="CISLO_NABIDKY_OEZ" localSheetId="2">#REF!</definedName>
    <definedName name="CISLO_NABIDKY_OEZ">#REF!</definedName>
    <definedName name="data_C13" localSheetId="2">#REF!</definedName>
    <definedName name="data_C13">#REF!</definedName>
    <definedName name="data_C65" localSheetId="2">#REF!</definedName>
    <definedName name="data_C65">#REF!</definedName>
    <definedName name="data_C99" localSheetId="2">#REF!</definedName>
    <definedName name="data_C99">#REF!</definedName>
    <definedName name="Excel_BuiltIn_Print_Titles_2" localSheetId="3">#REF!</definedName>
    <definedName name="Excel_BuiltIn_Print_Titles_2">#REF!</definedName>
    <definedName name="Excel_BuiltIn_Print_Titles_2_1" localSheetId="3">#REF!</definedName>
    <definedName name="Excel_BuiltIn_Print_Titles_2_1">#REF!</definedName>
    <definedName name="kkkk">#REF!</definedName>
    <definedName name="_xlnm.Print_Area" localSheetId="0">Kryci_list!$A$1:$I$22</definedName>
    <definedName name="_xlnm.Print_Area" localSheetId="1">'SO401.A'!$A$1:$K$100</definedName>
    <definedName name="PRIMY_ZAKAZNIK" localSheetId="2">#REF!</definedName>
    <definedName name="PRIMY_ZAKAZNIK">#REF!</definedName>
    <definedName name="Print_Titles">NA()</definedName>
    <definedName name="sa">#REF!</definedName>
    <definedName name="sdfsfd">#REF!</definedName>
    <definedName name="sffsd">#REF!</definedName>
    <definedName name="SUBJEKT" localSheetId="2">#REF!</definedName>
    <definedName name="SUBJEKT">#REF!</definedName>
    <definedName name="ZAKAZKA" localSheetId="2">#REF!</definedName>
    <definedName name="ZAKAZKA">#REF!</definedName>
    <definedName name="ZAKAZKA_CAST" localSheetId="2">#REF!</definedName>
    <definedName name="ZAKAZKA_CAST">#REF!</definedName>
    <definedName name="ZAKAZNIK__ZAKZ_DATA__HLAVICKA" localSheetId="2">#REF!</definedName>
    <definedName name="ZAKAZNIK__ZAKZ_DATA__HLAVICKA">#REF!</definedName>
    <definedName name="ZAKAZNIK__ZAKZ_DATA__SOUCET" localSheetId="2">#REF!</definedName>
    <definedName name="ZAKAZNIK__ZAKZ_DATA__SOUCET">#REF!</definedName>
    <definedName name="ZAKAZNIK__ZAKZ_SOUHRN__HLAVICKA" localSheetId="2">#REF!</definedName>
    <definedName name="ZAKAZNIK__ZAKZ_SOUHRN__HLAVICKA">#REF!</definedName>
    <definedName name="ZAKAZNIK__ZAKZ_SOUHRN__SOUCET" localSheetId="2">#REF!</definedName>
    <definedName name="ZAKAZNIK__ZAKZ_SOUHRN__SOUCET">#REF!</definedName>
    <definedName name="ZPRACOVAL" localSheetId="2">#REF!</definedName>
    <definedName name="ZPRACOVAL">#REF!</definedName>
  </definedNames>
  <calcPr calcId="152511"/>
</workbook>
</file>

<file path=xl/calcChain.xml><?xml version="1.0" encoding="utf-8"?>
<calcChain xmlns="http://schemas.openxmlformats.org/spreadsheetml/2006/main">
  <c r="H22" i="15" l="1"/>
  <c r="I15" i="21" l="1"/>
  <c r="I14" i="21"/>
  <c r="H16" i="21"/>
  <c r="H13" i="21"/>
  <c r="H12" i="21"/>
  <c r="H11" i="21"/>
  <c r="H10" i="21"/>
  <c r="H9" i="21"/>
  <c r="H8" i="21"/>
  <c r="H7" i="21"/>
  <c r="H18" i="21" s="1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17" i="23"/>
  <c r="H16" i="23"/>
  <c r="H15" i="23"/>
  <c r="H14" i="23"/>
  <c r="H13" i="23"/>
  <c r="H12" i="23"/>
  <c r="H11" i="23"/>
  <c r="H10" i="23"/>
  <c r="H9" i="23"/>
  <c r="H8" i="23"/>
  <c r="H7" i="23"/>
  <c r="H19" i="23" l="1"/>
  <c r="H37" i="23"/>
  <c r="I18" i="21"/>
  <c r="I15" i="1" s="1"/>
  <c r="I14" i="1"/>
  <c r="F63" i="15" l="1"/>
  <c r="F57" i="15"/>
  <c r="H56" i="15" l="1"/>
  <c r="H55" i="15"/>
  <c r="H41" i="15"/>
  <c r="F38" i="15"/>
  <c r="H38" i="15" s="1"/>
  <c r="H37" i="15"/>
  <c r="I34" i="15"/>
  <c r="I33" i="15"/>
  <c r="I32" i="15"/>
  <c r="I31" i="15"/>
  <c r="F36" i="15"/>
  <c r="I36" i="15" s="1"/>
  <c r="I35" i="15"/>
  <c r="H24" i="15"/>
  <c r="H23" i="15"/>
  <c r="H20" i="15"/>
  <c r="H18" i="15"/>
  <c r="H17" i="15"/>
  <c r="H15" i="15"/>
  <c r="F62" i="15" l="1"/>
  <c r="I62" i="15" s="1"/>
  <c r="F61" i="15"/>
  <c r="H61" i="15" s="1"/>
  <c r="I40" i="15" l="1"/>
  <c r="I98" i="15" l="1"/>
  <c r="I100" i="15" s="1"/>
  <c r="I90" i="15"/>
  <c r="I93" i="15" s="1"/>
  <c r="I86" i="15"/>
  <c r="I79" i="15"/>
  <c r="I39" i="15"/>
  <c r="I30" i="15"/>
  <c r="I29" i="15"/>
  <c r="I28" i="15"/>
  <c r="I27" i="15"/>
  <c r="I7" i="15"/>
  <c r="I9" i="15" s="1"/>
  <c r="I28" i="1" s="1"/>
  <c r="J28" i="1" s="1"/>
  <c r="F67" i="15"/>
  <c r="H48" i="15"/>
  <c r="H47" i="15"/>
  <c r="H46" i="15"/>
  <c r="H45" i="15"/>
  <c r="H44" i="15"/>
  <c r="H67" i="15" l="1"/>
  <c r="H68" i="15"/>
  <c r="K28" i="1"/>
  <c r="H83" i="15"/>
  <c r="F84" i="15"/>
  <c r="H84" i="15" s="1"/>
  <c r="H77" i="15"/>
  <c r="H76" i="15"/>
  <c r="H75" i="15"/>
  <c r="H74" i="15"/>
  <c r="H79" i="15" l="1"/>
  <c r="H86" i="15"/>
  <c r="I50" i="15"/>
  <c r="I64" i="15" l="1"/>
  <c r="I63" i="15"/>
  <c r="H97" i="15"/>
  <c r="H91" i="15"/>
  <c r="H21" i="15"/>
  <c r="H14" i="15"/>
  <c r="H57" i="15"/>
  <c r="H19" i="15"/>
  <c r="H16" i="15"/>
  <c r="J1" i="21"/>
  <c r="J1" i="15"/>
  <c r="H60" i="15"/>
  <c r="I70" i="15" l="1"/>
  <c r="H9" i="15"/>
  <c r="H93" i="15"/>
  <c r="H100" i="15"/>
  <c r="H70" i="15"/>
  <c r="H50" i="15"/>
  <c r="I24" i="1" s="1"/>
  <c r="J27" i="1" l="1"/>
  <c r="K27" i="1" s="1"/>
  <c r="I23" i="1"/>
  <c r="I26" i="1" s="1"/>
  <c r="G28" i="1" s="1"/>
  <c r="I27" i="1"/>
  <c r="I13" i="1"/>
  <c r="I17" i="1" s="1"/>
  <c r="I18" i="1" l="1"/>
  <c r="K22" i="1" s="1"/>
  <c r="J23" i="1"/>
  <c r="J26" i="1" s="1"/>
  <c r="G27" i="1"/>
  <c r="I22" i="1" l="1"/>
  <c r="J22" i="1" s="1"/>
  <c r="K23" i="1"/>
  <c r="K26" i="1" s="1"/>
  <c r="G23" i="1" l="1"/>
  <c r="J24" i="1"/>
  <c r="K24" i="1" s="1"/>
  <c r="G24" i="1"/>
</calcChain>
</file>

<file path=xl/sharedStrings.xml><?xml version="1.0" encoding="utf-8"?>
<sst xmlns="http://schemas.openxmlformats.org/spreadsheetml/2006/main" count="344" uniqueCount="216">
  <si>
    <t>Zadavatel:</t>
  </si>
  <si>
    <t>Cena</t>
  </si>
  <si>
    <t>Položkový soupis prací a dodávek</t>
  </si>
  <si>
    <t>ks</t>
  </si>
  <si>
    <t>Dodávky zařízení</t>
  </si>
  <si>
    <t>Materiál elektromontážní</t>
  </si>
  <si>
    <t>m</t>
  </si>
  <si>
    <t xml:space="preserve"> součet - elektromotážní materiál</t>
  </si>
  <si>
    <t>Elektromontáže</t>
  </si>
  <si>
    <t>hod</t>
  </si>
  <si>
    <t xml:space="preserve"> součet - elektromontáže</t>
  </si>
  <si>
    <t>Demontáže</t>
  </si>
  <si>
    <t>součet - demontáže</t>
  </si>
  <si>
    <t>kpl</t>
  </si>
  <si>
    <t>Zařízení staveniště</t>
  </si>
  <si>
    <t>Název akce:</t>
  </si>
  <si>
    <t>Rekapitulace stavebních objektů</t>
  </si>
  <si>
    <t>Revize</t>
  </si>
  <si>
    <t>Celkem cena za dílo (bez DPH)</t>
  </si>
  <si>
    <t>OPV10/3 + 3xPV10 16AgG (do rozvaděče RO)</t>
  </si>
  <si>
    <t>Odpojení starých a zapojení nových kabelů na OPV v rozvaděči RVO včetně vytažení a zatažení</t>
  </si>
  <si>
    <t>kmpl</t>
  </si>
  <si>
    <t>Zapojení kabelu CYKY-J 3x1,5mm2 nebo 3x1,5mm2 do svorkovnice</t>
  </si>
  <si>
    <t>Vytýčení stávajících sítí</t>
  </si>
  <si>
    <t>Montážní plošina MP10 do 10m výšky, včetně dopravy (demontáže, montáže výložníků)</t>
  </si>
  <si>
    <t>Montážní plošina MP10 do 10m výšky, pro (demontáže, montáže svítidel a kab. ve sloupu)</t>
  </si>
  <si>
    <t>Demontáž stávajícíh výložníků, zajištění recyklace</t>
  </si>
  <si>
    <t>Demontáž stávajících svítidel vč. kabeláže, zajištění recyklace</t>
  </si>
  <si>
    <t>Soupis vedlejších a ostatních nákladů k SO 401</t>
  </si>
  <si>
    <t>Svítidla vč. připojení</t>
  </si>
  <si>
    <t>Podpěrné konstrukční prvky (sloupy a výložníky), vč. základů</t>
  </si>
  <si>
    <t xml:space="preserve"> součet - dodávky zařízení</t>
  </si>
  <si>
    <t>Popis položky</t>
  </si>
  <si>
    <t>M.J.</t>
  </si>
  <si>
    <t>Množství</t>
  </si>
  <si>
    <t>Cena celkem bez DPH</t>
  </si>
  <si>
    <t>Cena  / M.J.</t>
  </si>
  <si>
    <t>Manipulační technika</t>
  </si>
  <si>
    <t>Dokumentace skutečného provedení</t>
  </si>
  <si>
    <t>Montáž výložníku (nebo redukce) na sloup VO / betonový sloup</t>
  </si>
  <si>
    <t>Osazení svítidla, včetně zapojení svítidla</t>
  </si>
  <si>
    <t>s DPH:</t>
  </si>
  <si>
    <t>Recyklační poplatek za svítidla</t>
  </si>
  <si>
    <t>Sloupová svorkovnice, montáž a zakončení napájecích kabelů</t>
  </si>
  <si>
    <t>Zemní materiál</t>
  </si>
  <si>
    <t>Písek kopaný do kabelového lože, dosypávky</t>
  </si>
  <si>
    <t>m3</t>
  </si>
  <si>
    <t>Štěrk - opravy zádlažeb, frakce 4-8</t>
  </si>
  <si>
    <t>Travní osivo balení, Profi</t>
  </si>
  <si>
    <t>m2</t>
  </si>
  <si>
    <t>součet - zemní materiál</t>
  </si>
  <si>
    <t>Zemní práce</t>
  </si>
  <si>
    <t>Úprava terénu + osetí travním semenem</t>
  </si>
  <si>
    <t>součet - zemní práce</t>
  </si>
  <si>
    <t>Uzemňovací soustava</t>
  </si>
  <si>
    <t>Zemnící tyč T-1500mm FeZn, včetně svorky</t>
  </si>
  <si>
    <t>Svorka/oko pro připojení zemnícího drátu ke sloupu</t>
  </si>
  <si>
    <t>Asfaltová hmota na ochranu zemních spojů FeZn prvků</t>
  </si>
  <si>
    <t>kg</t>
  </si>
  <si>
    <t>Spojovací svorky</t>
  </si>
  <si>
    <t>Instalace zemnící tyče, úplná montáž</t>
  </si>
  <si>
    <t>Protokol o měření osvětlenosti - dle metodiky MPO</t>
  </si>
  <si>
    <t>nezpůbilé výdaje</t>
  </si>
  <si>
    <t>způsobilé výdaje</t>
  </si>
  <si>
    <t>Rekapitulace</t>
  </si>
  <si>
    <t>podíl</t>
  </si>
  <si>
    <t>bez DPH</t>
  </si>
  <si>
    <t>DPH (21%)</t>
  </si>
  <si>
    <t>s DPH</t>
  </si>
  <si>
    <t>Celkové náklady</t>
  </si>
  <si>
    <t>tis. Kč</t>
  </si>
  <si>
    <t>z toho způsobilé výdaje</t>
  </si>
  <si>
    <t>z toho nezpůsobilé výdaje</t>
  </si>
  <si>
    <t>Způsobilé výdaje</t>
  </si>
  <si>
    <t>z toho náklady na osvětlovací soustavu</t>
  </si>
  <si>
    <t>z toho náklady na řídící systém</t>
  </si>
  <si>
    <t>Příplatek za provedení svítidla s pojistkou</t>
  </si>
  <si>
    <t>Kabel CYKY-J 3x2.5mm2 750V</t>
  </si>
  <si>
    <t>Kabel CYKY-J 3x1.5mm2 750V</t>
  </si>
  <si>
    <t>Podpěrné konstrukční prvky (sloupy a výložníky)</t>
  </si>
  <si>
    <t>Kabel 3x1.5mm2 nebo 3x2,5mm2, uloženo volně ve sloupu</t>
  </si>
  <si>
    <t>Kabel 3x2,5mm2, protažení výložníkem</t>
  </si>
  <si>
    <t>Vetkn. sloup znk nadz. výšky 8m, nastavitelný držák 2 reflektrorů + výl. 0,5m 180°, plastová manžeta</t>
  </si>
  <si>
    <t>Svislý výložník znk 1 m (prodloužení stáv. sloupu), 60/60</t>
  </si>
  <si>
    <t>Výložník lomený znk 1,5mx1m-10° s páskou bandimex</t>
  </si>
  <si>
    <t>Výložník lomený znk 1,5mx1m-20° s páskou bandimex</t>
  </si>
  <si>
    <t>Výložník znk 0,5m-10° s páskou bandimex na bet. sl.</t>
  </si>
  <si>
    <t>Konzole na zeď znk 0,5m-10°, zahnutá 90°</t>
  </si>
  <si>
    <t>Svorkovnice sloupová, včetně pojistkové vložky, propojení až 3x kabel 4x6-25mm2, 2x odjištěný vývod E14, včetně pojistky, 1f SPD Typ1</t>
  </si>
  <si>
    <t>Vetkn. sloup znk nadz. výšky 7m, výložník 2x1,5m-90°/10°, plastová manžeta</t>
  </si>
  <si>
    <t>Usazení/montáž sloupu do 7 m vč. zatažení chrániček s kabely a zemn. Drátu</t>
  </si>
  <si>
    <t>Kalibrace soumrakového spínače (seřízení ovládacích prvků)</t>
  </si>
  <si>
    <t>Svítidlo LED Typ 1 - 2700K dle Ref. světelně-technické výpočtu "M5.1-WW-6,5/6,5"</t>
  </si>
  <si>
    <t>Svítidlo LED Typ 2 - 2700K dle Ref. světelně-technické výpočtu "M5.2-WW-7/6,5"</t>
  </si>
  <si>
    <t>Svítidlo LED Typ 3 - 2700K dle Ref. světelně-technické výpočtu "M5.3-WW-6,5/6,5"</t>
  </si>
  <si>
    <t>Svítidlo LED Typ 4 - 2700K dle Ref. světelně-technické výpočtu "M5.4-WW-5,5/6,5"</t>
  </si>
  <si>
    <t>Svítidlo LED Typ 5 - 2700K dle Ref. světelně-technické výpočtu "P4.1-WW-5,5/5"</t>
  </si>
  <si>
    <t>Svítidlo LED Typ 6 - 2700K dle Ref. světelně-technické výpočtu "P4.2-WW-6,5/5"</t>
  </si>
  <si>
    <t>Svítidlo LED Typ 7 - 2700K dle Ref. světelně-technické výpočtu "P5.1-WW-6,5/14"</t>
  </si>
  <si>
    <t>Svítidlo LED Typ 8 - 2700K dle Ref. světelně-technické výpočtu "P5.1-WW-8/22"</t>
  </si>
  <si>
    <t>LED reflektor asym. 150W 4000K pro osvětlení sportoviště</t>
  </si>
  <si>
    <t>Výložník znk 0,3m-10° třmenový</t>
  </si>
  <si>
    <t>Svorkovnice sloupová, včetně pojistkové vložky, propojení až 3x kabel 4x6-25mm2, 3x odjištěný vývod E14, včetně pojistky, 1f SPD Typ1</t>
  </si>
  <si>
    <t>Drát FeZn, D10mm, izolovaný</t>
  </si>
  <si>
    <t>Usazení/montáž sloupu do 8 m vč. zatažení chrániček s kabely a zemn. drátu</t>
  </si>
  <si>
    <t>Připojení zemnící drát FeZn 10 izolovaný, úplná montáž (sloup-uzemnění)</t>
  </si>
  <si>
    <t>Materiál pro vytvoření sloupového základu pro sloup do 8m (dle předpisu výrobce)</t>
  </si>
  <si>
    <t>Vytvoření sloupového pouzdra, pro sloup do  8m , včetně protažení napájecích kabelů s chráničkou a zemnícího vedení středem základu nahoru</t>
  </si>
  <si>
    <t>AES 2x16, včetně nahození na PB a zapojení</t>
  </si>
  <si>
    <t>AYKY 4x16, včetně zapojení a přípevnění na sloup</t>
  </si>
  <si>
    <t>Rozpěrka na neizolované vodiče
materiál polyetylén
rozpětí 355 mm
montáž PPN</t>
  </si>
  <si>
    <t>Svorka na AlFe/AES</t>
  </si>
  <si>
    <t>Objímka kotevní na betonový sloup 220, včetně nátěru</t>
  </si>
  <si>
    <t>Objímka kotevní na ocelový stožár, včetně nátěru</t>
  </si>
  <si>
    <t>Hák očkový, včetně nátěru</t>
  </si>
  <si>
    <t>Svorka kotevní pro AES 2x16</t>
  </si>
  <si>
    <t>Omezovač přepětí Uc - 440V, In - 10kA, připojení na AlFe, příslušenství</t>
  </si>
  <si>
    <t>Plastová skříň SP na sloup, včetně DIN lišty, modulárních přístrojů a příslušenství, včetně kompletace a osazení na sloup</t>
  </si>
  <si>
    <t>Rozkotvení stávajícího vedení AlFe</t>
  </si>
  <si>
    <t>Plošina</t>
  </si>
  <si>
    <t>Úprava stávajících zařízení</t>
  </si>
  <si>
    <t>h</t>
  </si>
  <si>
    <t xml:space="preserve"> součet - manipulační technika</t>
  </si>
  <si>
    <t>Součet - materiál elektromontážní</t>
  </si>
  <si>
    <t>Práce elektromontážní</t>
  </si>
  <si>
    <t>Součet - práce elektromontážní</t>
  </si>
  <si>
    <t>Snížení energetické náročnosti VO Jílovice - EFEKT 2019</t>
  </si>
  <si>
    <t>Úprava nadzemního vedení</t>
  </si>
  <si>
    <t>SO.401.A</t>
  </si>
  <si>
    <t>SO.401.B</t>
  </si>
  <si>
    <t>Instalace svítidel a podpěrných konstrukčních prvků</t>
  </si>
  <si>
    <t>Vedlejších a ostatní náklady k SO.401</t>
  </si>
  <si>
    <t>Podružný materiál</t>
  </si>
  <si>
    <t>Skládkovné</t>
  </si>
  <si>
    <t>Vedlejší a ostatní náklady</t>
  </si>
  <si>
    <t>součet – vedlejší a ostatní náklady</t>
  </si>
  <si>
    <t>Ostatní inženýrská činnost zhotovitele</t>
  </si>
  <si>
    <t>Dopravné</t>
  </si>
  <si>
    <t>Provozní vlivy (nájmy pozemků, vypínání ČEZ, dopravní značení)</t>
  </si>
  <si>
    <t>Výpínač na sloup pro svítidla na sportoviště</t>
  </si>
  <si>
    <t>Výkaz výměr k ocenění</t>
  </si>
  <si>
    <t>Obec Jílovice (u Dobrušky)</t>
  </si>
  <si>
    <t>1.</t>
  </si>
  <si>
    <t>1.1.</t>
  </si>
  <si>
    <t>2.1.</t>
  </si>
  <si>
    <t>5.1.</t>
  </si>
  <si>
    <t>3.1.</t>
  </si>
  <si>
    <t>4.2.</t>
  </si>
  <si>
    <t>4.1.</t>
  </si>
  <si>
    <t>2.2.</t>
  </si>
  <si>
    <t>3.3.</t>
  </si>
  <si>
    <t>4.4.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</si>
  <si>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</si>
  <si>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</si>
  <si>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</si>
  <si>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</si>
  <si>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</si>
  <si>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</si>
  <si>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</si>
  <si>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</si>
  <si>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</si>
  <si>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</si>
  <si>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2.22.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</si>
  <si>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</si>
  <si>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</si>
  <si>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</si>
  <si>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</si>
  <si>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</si>
  <si>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</si>
  <si>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</si>
  <si>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</si>
  <si>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</si>
  <si>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</si>
  <si>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</si>
  <si>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</si>
  <si>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</si>
  <si>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</si>
  <si>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</si>
  <si>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</si>
  <si>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</si>
  <si>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</si>
  <si>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3.2.</t>
  </si>
  <si>
    <t>3.4.</t>
  </si>
  <si>
    <t>3.5.</t>
  </si>
  <si>
    <t>3.6.</t>
  </si>
  <si>
    <t>3.7.</t>
  </si>
  <si>
    <t>3.8.</t>
  </si>
  <si>
    <t>3.9.</t>
  </si>
  <si>
    <t>3.10.</t>
  </si>
  <si>
    <t>4.3.</t>
  </si>
  <si>
    <t>5.2.</t>
  </si>
  <si>
    <t>6.1.</t>
  </si>
  <si>
    <t>6.2.</t>
  </si>
  <si>
    <t>7.1.</t>
  </si>
  <si>
    <t>7.2.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</si>
  <si>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</si>
  <si>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</si>
  <si>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</si>
  <si>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</si>
  <si>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</si>
  <si>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</si>
  <si>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</si>
  <si>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</si>
  <si>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</si>
  <si>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</si>
  <si>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</si>
  <si>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</si>
  <si>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</si>
  <si>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</si>
  <si>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</si>
  <si>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</si>
  <si>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</si>
  <si>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</si>
  <si>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</si>
  <si>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Účastník ocení žlutě zvýrazněná pole / položky.</t>
  </si>
  <si>
    <t>Rozpočet má více listů!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</si>
</sst>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7" formatCode="#,##0.00\ &quot;Kč&quot;;\-#,##0.00\ &quot;Kč&quot;"/>
    <numFmt numFmtId="164" formatCode="_-* #,##0.00\,_K_?_-;\-* #,##0.00\,_K_?_-;_-* \-??\ _K_?_-;_-@_-"/>
    <numFmt numFmtId="165" formatCode="0000"/>
    <numFmt numFmtId="166" formatCode="000"/>
    <numFmt numFmtId="167" formatCode="000000000"/>
    <numFmt numFmtId="168" formatCode="#,##0.00\ [$Kč-405];[Red]\-#,##0.00\ [$Kč-405]"/>
    <numFmt numFmtId="169" formatCode="0.000;0.000"/>
    <numFmt numFmtId="170" formatCode="0.00;0.00"/>
    <numFmt numFmtId="171" formatCode="#"/>
    <numFmt numFmtId="172" formatCode="0.0"/>
    <numFmt numFmtId="173" formatCode="#,##0\ [$Kč-405];\-#,##0\ [$Kč-405]"/>
    <numFmt numFmtId="174" formatCode="#,##0\ [$Kč-405];[Red]\-#,##0\ [$Kč-405]"/>
    <numFmt numFmtId="175" formatCode="#,##0.000;\-#,##0.000"/>
    <numFmt numFmtId="176" formatCode="#,##0.00;\-#,##0.00"/>
    <numFmt numFmtId="177" formatCode="#,##0.00\ &quot;Kč&quot;"/>
    <numFmt numFmtId="178" formatCode="#,##0;\-#,##0"/>
    <numFmt numFmtId="179" formatCode="#,##0.0;\-#,##0.0"/>
    <numFmt numFmtId="180" formatCode="0.0%"/>
    <numFmt numFmtId="181" formatCode="#,##0.0"/>
  </numFmts>
  <fonts count="43" x14ac:knownFonts="1">
    <font>
      <sz val="11"/>
      <color indexed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6"/>
      <name val="Calibri"/>
      <family val="2"/>
      <charset val="1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1"/>
    </font>
    <font>
      <sz val="11"/>
      <color indexed="8"/>
      <name val="Calibri"/>
      <family val="2"/>
      <charset val="1"/>
    </font>
    <font>
      <b/>
      <sz val="16"/>
      <name val="Calibri"/>
      <family val="2"/>
      <charset val="238"/>
    </font>
    <font>
      <sz val="16"/>
      <name val="Calibri"/>
      <family val="2"/>
      <charset val="1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1"/>
    </font>
    <font>
      <b/>
      <sz val="14"/>
      <name val="Calibri"/>
      <family val="2"/>
      <charset val="238"/>
    </font>
    <font>
      <b/>
      <sz val="1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name val="Calibri"/>
      <family val="2"/>
      <charset val="1"/>
      <scheme val="minor"/>
    </font>
    <font>
      <i/>
      <sz val="11"/>
      <name val="Calibri"/>
      <family val="2"/>
      <charset val="238"/>
    </font>
    <font>
      <sz val="11"/>
      <color indexed="8"/>
      <name val="Arial CE"/>
      <family val="2"/>
      <charset val="238"/>
    </font>
    <font>
      <i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4" fontId="11" fillId="0" borderId="0" applyFill="0" applyBorder="0" applyAlignment="0" applyProtection="0"/>
    <xf numFmtId="0" fontId="11" fillId="0" borderId="0"/>
    <xf numFmtId="0" fontId="11" fillId="0" borderId="0"/>
    <xf numFmtId="9" fontId="39" fillId="0" borderId="0" applyFont="0" applyFill="0" applyBorder="0" applyAlignment="0" applyProtection="0"/>
    <xf numFmtId="0" fontId="41" fillId="0" borderId="0"/>
    <xf numFmtId="0" fontId="41" fillId="0" borderId="0"/>
    <xf numFmtId="0" fontId="22" fillId="0" borderId="0"/>
  </cellStyleXfs>
  <cellXfs count="484">
    <xf numFmtId="0" fontId="0" fillId="0" borderId="0" xfId="0"/>
    <xf numFmtId="0" fontId="12" fillId="0" borderId="0" xfId="2" applyFont="1"/>
    <xf numFmtId="165" fontId="12" fillId="0" borderId="0" xfId="2" applyNumberFormat="1" applyFont="1"/>
    <xf numFmtId="166" fontId="12" fillId="0" borderId="0" xfId="2" applyNumberFormat="1" applyFont="1"/>
    <xf numFmtId="167" fontId="12" fillId="0" borderId="0" xfId="2" applyNumberFormat="1" applyFont="1"/>
    <xf numFmtId="2" fontId="12" fillId="0" borderId="0" xfId="2" applyNumberFormat="1" applyFont="1"/>
    <xf numFmtId="168" fontId="12" fillId="0" borderId="0" xfId="2" applyNumberFormat="1" applyFont="1"/>
    <xf numFmtId="169" fontId="12" fillId="0" borderId="0" xfId="2" applyNumberFormat="1" applyFont="1"/>
    <xf numFmtId="170" fontId="12" fillId="0" borderId="0" xfId="2" applyNumberFormat="1" applyFont="1"/>
    <xf numFmtId="0" fontId="13" fillId="0" borderId="0" xfId="2" applyFont="1"/>
    <xf numFmtId="0" fontId="16" fillId="0" borderId="0" xfId="2" applyFont="1"/>
    <xf numFmtId="49" fontId="12" fillId="0" borderId="0" xfId="2" applyNumberFormat="1" applyFont="1"/>
    <xf numFmtId="171" fontId="12" fillId="0" borderId="0" xfId="2" applyNumberFormat="1" applyFont="1"/>
    <xf numFmtId="172" fontId="12" fillId="0" borderId="0" xfId="2" applyNumberFormat="1" applyFont="1"/>
    <xf numFmtId="173" fontId="12" fillId="0" borderId="0" xfId="2" applyNumberFormat="1" applyFont="1" applyAlignment="1">
      <alignment horizontal="right"/>
    </xf>
    <xf numFmtId="0" fontId="18" fillId="0" borderId="0" xfId="0" applyFont="1"/>
    <xf numFmtId="0" fontId="14" fillId="0" borderId="0" xfId="2" applyFont="1" applyAlignment="1">
      <alignment vertical="center"/>
    </xf>
    <xf numFmtId="172" fontId="20" fillId="0" borderId="0" xfId="2" applyNumberFormat="1" applyFont="1" applyAlignment="1">
      <alignment vertical="center"/>
    </xf>
    <xf numFmtId="168" fontId="20" fillId="0" borderId="0" xfId="2" applyNumberFormat="1" applyFont="1" applyAlignment="1">
      <alignment vertical="center"/>
    </xf>
    <xf numFmtId="0" fontId="21" fillId="0" borderId="0" xfId="2" applyFont="1"/>
    <xf numFmtId="171" fontId="21" fillId="0" borderId="0" xfId="2" applyNumberFormat="1" applyFont="1"/>
    <xf numFmtId="172" fontId="21" fillId="0" borderId="0" xfId="2" applyNumberFormat="1" applyFont="1"/>
    <xf numFmtId="168" fontId="21" fillId="0" borderId="0" xfId="2" applyNumberFormat="1" applyFont="1"/>
    <xf numFmtId="173" fontId="21" fillId="0" borderId="0" xfId="2" applyNumberFormat="1" applyFont="1" applyAlignment="1">
      <alignment horizontal="right"/>
    </xf>
    <xf numFmtId="0" fontId="22" fillId="0" borderId="0" xfId="0" applyFont="1"/>
    <xf numFmtId="0" fontId="19" fillId="0" borderId="0" xfId="2" applyFont="1" applyAlignment="1">
      <alignment vertical="center"/>
    </xf>
    <xf numFmtId="0" fontId="23" fillId="0" borderId="0" xfId="2" applyFont="1"/>
    <xf numFmtId="0" fontId="24" fillId="0" borderId="0" xfId="0" applyFont="1"/>
    <xf numFmtId="0" fontId="26" fillId="0" borderId="0" xfId="2" applyFont="1" applyAlignment="1">
      <alignment horizontal="left" vertical="center"/>
    </xf>
    <xf numFmtId="0" fontId="17" fillId="0" borderId="0" xfId="2" applyFont="1" applyAlignment="1">
      <alignment vertical="center" wrapText="1"/>
    </xf>
    <xf numFmtId="0" fontId="25" fillId="0" borderId="3" xfId="2" applyFont="1" applyBorder="1" applyAlignment="1">
      <alignment horizontal="center" vertical="center"/>
    </xf>
    <xf numFmtId="168" fontId="25" fillId="0" borderId="5" xfId="2" applyNumberFormat="1" applyFont="1" applyBorder="1" applyAlignment="1">
      <alignment horizontal="right" vertical="center"/>
    </xf>
    <xf numFmtId="0" fontId="26" fillId="0" borderId="3" xfId="2" applyFont="1" applyBorder="1" applyAlignment="1">
      <alignment horizontal="center" vertical="center"/>
    </xf>
    <xf numFmtId="165" fontId="21" fillId="0" borderId="0" xfId="2" applyNumberFormat="1" applyFont="1"/>
    <xf numFmtId="166" fontId="21" fillId="0" borderId="0" xfId="2" applyNumberFormat="1" applyFont="1"/>
    <xf numFmtId="49" fontId="21" fillId="0" borderId="0" xfId="2" applyNumberFormat="1" applyFont="1"/>
    <xf numFmtId="167" fontId="21" fillId="0" borderId="0" xfId="2" applyNumberFormat="1" applyFont="1"/>
    <xf numFmtId="2" fontId="21" fillId="0" borderId="0" xfId="2" applyNumberFormat="1" applyFont="1"/>
    <xf numFmtId="0" fontId="28" fillId="0" borderId="0" xfId="2" applyFont="1" applyAlignment="1">
      <alignment horizontal="left" vertical="center" wrapText="1"/>
    </xf>
    <xf numFmtId="172" fontId="31" fillId="0" borderId="0" xfId="2" applyNumberFormat="1" applyFont="1" applyAlignment="1">
      <alignment vertical="center"/>
    </xf>
    <xf numFmtId="168" fontId="31" fillId="0" borderId="0" xfId="2" applyNumberFormat="1" applyFont="1" applyAlignment="1">
      <alignment vertical="center"/>
    </xf>
    <xf numFmtId="172" fontId="31" fillId="0" borderId="0" xfId="2" applyNumberFormat="1" applyFont="1" applyBorder="1" applyAlignment="1">
      <alignment vertical="center"/>
    </xf>
    <xf numFmtId="173" fontId="31" fillId="0" borderId="7" xfId="2" applyNumberFormat="1" applyFont="1" applyBorder="1" applyAlignment="1">
      <alignment horizontal="right" vertical="center"/>
    </xf>
    <xf numFmtId="172" fontId="32" fillId="0" borderId="0" xfId="2" applyNumberFormat="1" applyFont="1" applyBorder="1" applyAlignment="1">
      <alignment horizontal="right" vertical="center"/>
    </xf>
    <xf numFmtId="168" fontId="32" fillId="0" borderId="0" xfId="2" applyNumberFormat="1" applyFont="1" applyBorder="1" applyAlignment="1">
      <alignment horizontal="right" vertical="center"/>
    </xf>
    <xf numFmtId="2" fontId="31" fillId="0" borderId="0" xfId="0" applyNumberFormat="1" applyFont="1" applyBorder="1" applyAlignment="1">
      <alignment horizontal="center" vertical="center"/>
    </xf>
    <xf numFmtId="1" fontId="33" fillId="0" borderId="0" xfId="0" applyNumberFormat="1" applyFont="1" applyBorder="1" applyAlignment="1">
      <alignment horizontal="right" vertical="center"/>
    </xf>
    <xf numFmtId="174" fontId="33" fillId="0" borderId="0" xfId="0" applyNumberFormat="1" applyFont="1" applyBorder="1" applyAlignment="1">
      <alignment horizontal="right" vertical="center"/>
    </xf>
    <xf numFmtId="0" fontId="10" fillId="4" borderId="0" xfId="0" applyFont="1" applyFill="1" applyBorder="1" applyAlignment="1" applyProtection="1">
      <alignment horizontal="center" vertical="center" wrapText="1"/>
    </xf>
    <xf numFmtId="176" fontId="10" fillId="4" borderId="0" xfId="0" applyNumberFormat="1" applyFont="1" applyFill="1" applyBorder="1" applyAlignment="1" applyProtection="1">
      <alignment horizontal="right" vertical="center"/>
    </xf>
    <xf numFmtId="177" fontId="10" fillId="4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177" fontId="10" fillId="0" borderId="0" xfId="0" applyNumberFormat="1" applyFont="1" applyFill="1" applyBorder="1" applyAlignment="1" applyProtection="1">
      <alignment horizontal="right" vertical="center"/>
    </xf>
    <xf numFmtId="177" fontId="10" fillId="0" borderId="10" xfId="0" applyNumberFormat="1" applyFont="1" applyFill="1" applyBorder="1" applyAlignment="1" applyProtection="1">
      <alignment horizontal="right" vertical="center"/>
    </xf>
    <xf numFmtId="176" fontId="33" fillId="0" borderId="0" xfId="0" applyNumberFormat="1" applyFont="1" applyFill="1" applyBorder="1" applyAlignment="1">
      <alignment horizontal="right" vertical="center"/>
    </xf>
    <xf numFmtId="2" fontId="31" fillId="4" borderId="0" xfId="0" applyNumberFormat="1" applyFont="1" applyFill="1" applyBorder="1" applyAlignment="1">
      <alignment horizontal="center" vertical="center"/>
    </xf>
    <xf numFmtId="1" fontId="33" fillId="4" borderId="0" xfId="0" applyNumberFormat="1" applyFont="1" applyFill="1" applyBorder="1" applyAlignment="1">
      <alignment horizontal="right" vertical="center"/>
    </xf>
    <xf numFmtId="174" fontId="33" fillId="4" borderId="0" xfId="0" applyNumberFormat="1" applyFont="1" applyFill="1" applyBorder="1" applyAlignment="1">
      <alignment horizontal="right" vertical="center"/>
    </xf>
    <xf numFmtId="49" fontId="31" fillId="0" borderId="0" xfId="2" applyNumberFormat="1" applyFont="1" applyBorder="1" applyAlignment="1">
      <alignment horizontal="center" vertical="center"/>
    </xf>
    <xf numFmtId="172" fontId="33" fillId="0" borderId="0" xfId="0" applyNumberFormat="1" applyFont="1" applyBorder="1" applyAlignment="1">
      <alignment horizontal="right" vertical="center"/>
    </xf>
    <xf numFmtId="168" fontId="33" fillId="0" borderId="0" xfId="2" applyNumberFormat="1" applyFont="1" applyBorder="1" applyAlignment="1">
      <alignment horizontal="right" vertical="center"/>
    </xf>
    <xf numFmtId="173" fontId="31" fillId="0" borderId="10" xfId="0" applyNumberFormat="1" applyFont="1" applyBorder="1" applyAlignment="1">
      <alignment horizontal="right" vertical="center"/>
    </xf>
    <xf numFmtId="168" fontId="32" fillId="0" borderId="0" xfId="2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right" vertical="center"/>
    </xf>
    <xf numFmtId="168" fontId="10" fillId="0" borderId="0" xfId="0" applyNumberFormat="1" applyFont="1" applyFill="1" applyBorder="1" applyAlignment="1">
      <alignment horizontal="right" vertical="center"/>
    </xf>
    <xf numFmtId="173" fontId="31" fillId="0" borderId="7" xfId="2" applyNumberFormat="1" applyFont="1" applyFill="1" applyBorder="1" applyAlignment="1">
      <alignment horizontal="right" vertical="center"/>
    </xf>
    <xf numFmtId="0" fontId="31" fillId="0" borderId="0" xfId="2" applyFont="1" applyBorder="1" applyAlignment="1">
      <alignment horizontal="center" vertical="center"/>
    </xf>
    <xf numFmtId="2" fontId="32" fillId="0" borderId="0" xfId="2" applyNumberFormat="1" applyFont="1" applyBorder="1" applyAlignment="1">
      <alignment horizontal="right" vertical="center"/>
    </xf>
    <xf numFmtId="0" fontId="31" fillId="0" borderId="0" xfId="2" applyFont="1" applyAlignment="1">
      <alignment vertical="center"/>
    </xf>
    <xf numFmtId="0" fontId="31" fillId="0" borderId="0" xfId="2" applyFont="1" applyBorder="1" applyAlignment="1">
      <alignment vertical="center"/>
    </xf>
    <xf numFmtId="0" fontId="10" fillId="0" borderId="0" xfId="0" applyFont="1" applyBorder="1" applyAlignment="1" applyProtection="1">
      <alignment horizontal="left" vertical="center" wrapText="1"/>
    </xf>
    <xf numFmtId="175" fontId="10" fillId="0" borderId="0" xfId="0" applyNumberFormat="1" applyFont="1" applyBorder="1" applyAlignment="1" applyProtection="1">
      <alignment horizontal="right" vertical="center"/>
    </xf>
    <xf numFmtId="176" fontId="10" fillId="0" borderId="0" xfId="0" applyNumberFormat="1" applyFont="1" applyBorder="1" applyAlignment="1" applyProtection="1">
      <alignment horizontal="right" vertical="center"/>
    </xf>
    <xf numFmtId="176" fontId="10" fillId="0" borderId="7" xfId="0" applyNumberFormat="1" applyFont="1" applyBorder="1" applyAlignment="1" applyProtection="1">
      <alignment horizontal="right" vertical="center"/>
    </xf>
    <xf numFmtId="173" fontId="10" fillId="0" borderId="7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/>
    </xf>
    <xf numFmtId="49" fontId="31" fillId="0" borderId="0" xfId="2" applyNumberFormat="1" applyFont="1" applyFill="1" applyBorder="1" applyAlignment="1">
      <alignment horizontal="center" vertical="center"/>
    </xf>
    <xf numFmtId="173" fontId="10" fillId="0" borderId="7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center" vertical="center"/>
    </xf>
    <xf numFmtId="173" fontId="10" fillId="0" borderId="7" xfId="2" applyNumberFormat="1" applyFont="1" applyFill="1" applyBorder="1" applyAlignment="1">
      <alignment horizontal="right" vertical="center"/>
    </xf>
    <xf numFmtId="2" fontId="33" fillId="0" borderId="0" xfId="2" applyNumberFormat="1" applyFont="1" applyBorder="1" applyAlignment="1">
      <alignment horizontal="right" vertical="center"/>
    </xf>
    <xf numFmtId="49" fontId="31" fillId="4" borderId="0" xfId="2" applyNumberFormat="1" applyFont="1" applyFill="1" applyBorder="1" applyAlignment="1">
      <alignment horizontal="center" vertical="center"/>
    </xf>
    <xf numFmtId="172" fontId="32" fillId="4" borderId="0" xfId="2" applyNumberFormat="1" applyFont="1" applyFill="1" applyBorder="1" applyAlignment="1">
      <alignment horizontal="right" vertical="center"/>
    </xf>
    <xf numFmtId="168" fontId="32" fillId="4" borderId="0" xfId="2" applyNumberFormat="1" applyFont="1" applyFill="1" applyBorder="1" applyAlignment="1">
      <alignment horizontal="right" vertical="center"/>
    </xf>
    <xf numFmtId="173" fontId="31" fillId="0" borderId="0" xfId="2" applyNumberFormat="1" applyFont="1" applyAlignment="1">
      <alignment horizontal="right" vertical="center"/>
    </xf>
    <xf numFmtId="168" fontId="31" fillId="0" borderId="0" xfId="2" applyNumberFormat="1" applyFont="1" applyBorder="1" applyAlignment="1">
      <alignment vertical="center" wrapText="1"/>
    </xf>
    <xf numFmtId="0" fontId="21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171" fontId="31" fillId="0" borderId="0" xfId="2" applyNumberFormat="1" applyFont="1" applyBorder="1" applyAlignment="1">
      <alignment horizontal="right" vertical="center"/>
    </xf>
    <xf numFmtId="0" fontId="23" fillId="0" borderId="0" xfId="2" applyFont="1" applyAlignment="1">
      <alignment vertical="center"/>
    </xf>
    <xf numFmtId="49" fontId="31" fillId="0" borderId="0" xfId="2" applyNumberFormat="1" applyFont="1" applyBorder="1" applyAlignment="1">
      <alignment vertical="center"/>
    </xf>
    <xf numFmtId="0" fontId="31" fillId="3" borderId="6" xfId="2" applyFont="1" applyFill="1" applyBorder="1" applyAlignment="1">
      <alignment vertical="center"/>
    </xf>
    <xf numFmtId="171" fontId="31" fillId="0" borderId="0" xfId="2" applyNumberFormat="1" applyFont="1" applyBorder="1" applyAlignment="1">
      <alignment vertical="center"/>
    </xf>
    <xf numFmtId="0" fontId="31" fillId="4" borderId="0" xfId="2" applyFont="1" applyFill="1" applyBorder="1" applyAlignment="1">
      <alignment vertical="center"/>
    </xf>
    <xf numFmtId="171" fontId="31" fillId="0" borderId="0" xfId="2" applyNumberFormat="1" applyFont="1" applyFill="1" applyBorder="1" applyAlignment="1">
      <alignment vertical="center"/>
    </xf>
    <xf numFmtId="49" fontId="31" fillId="4" borderId="0" xfId="2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49" fontId="31" fillId="0" borderId="0" xfId="2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171" fontId="31" fillId="0" borderId="0" xfId="2" applyNumberFormat="1" applyFont="1" applyAlignment="1">
      <alignment vertical="center"/>
    </xf>
    <xf numFmtId="171" fontId="21" fillId="0" borderId="0" xfId="2" applyNumberFormat="1" applyFont="1" applyAlignment="1">
      <alignment vertical="center"/>
    </xf>
    <xf numFmtId="172" fontId="21" fillId="0" borderId="0" xfId="2" applyNumberFormat="1" applyFont="1" applyAlignment="1">
      <alignment vertical="center"/>
    </xf>
    <xf numFmtId="168" fontId="21" fillId="0" borderId="0" xfId="2" applyNumberFormat="1" applyFont="1" applyAlignment="1">
      <alignment vertical="center"/>
    </xf>
    <xf numFmtId="173" fontId="21" fillId="0" borderId="0" xfId="2" applyNumberFormat="1" applyFont="1" applyAlignment="1">
      <alignment horizontal="right" vertical="center"/>
    </xf>
    <xf numFmtId="2" fontId="10" fillId="4" borderId="0" xfId="0" applyNumberFormat="1" applyFont="1" applyFill="1" applyBorder="1" applyAlignment="1">
      <alignment horizontal="center" vertical="center"/>
    </xf>
    <xf numFmtId="2" fontId="10" fillId="4" borderId="0" xfId="0" applyNumberFormat="1" applyFont="1" applyFill="1" applyBorder="1" applyAlignment="1">
      <alignment horizontal="right" vertical="center"/>
    </xf>
    <xf numFmtId="168" fontId="10" fillId="4" borderId="0" xfId="0" applyNumberFormat="1" applyFont="1" applyFill="1" applyBorder="1" applyAlignment="1">
      <alignment horizontal="right" vertical="center"/>
    </xf>
    <xf numFmtId="173" fontId="31" fillId="0" borderId="0" xfId="2" applyNumberFormat="1" applyFont="1" applyBorder="1" applyAlignment="1">
      <alignment horizontal="right" vertical="center"/>
    </xf>
    <xf numFmtId="173" fontId="10" fillId="0" borderId="0" xfId="0" applyNumberFormat="1" applyFont="1" applyBorder="1" applyAlignment="1">
      <alignment horizontal="right" vertical="center"/>
    </xf>
    <xf numFmtId="173" fontId="31" fillId="0" borderId="0" xfId="0" applyNumberFormat="1" applyFont="1" applyBorder="1" applyAlignment="1">
      <alignment horizontal="right" vertical="center"/>
    </xf>
    <xf numFmtId="173" fontId="31" fillId="4" borderId="0" xfId="0" applyNumberFormat="1" applyFont="1" applyFill="1" applyBorder="1" applyAlignment="1">
      <alignment horizontal="right" vertical="center"/>
    </xf>
    <xf numFmtId="173" fontId="31" fillId="4" borderId="0" xfId="2" applyNumberFormat="1" applyFont="1" applyFill="1" applyBorder="1" applyAlignment="1">
      <alignment horizontal="right" vertical="center"/>
    </xf>
    <xf numFmtId="173" fontId="10" fillId="0" borderId="0" xfId="0" applyNumberFormat="1" applyFont="1" applyFill="1" applyBorder="1" applyAlignment="1">
      <alignment horizontal="right" vertical="center"/>
    </xf>
    <xf numFmtId="173" fontId="10" fillId="4" borderId="0" xfId="0" applyNumberFormat="1" applyFont="1" applyFill="1" applyBorder="1" applyAlignment="1">
      <alignment horizontal="right" vertical="center"/>
    </xf>
    <xf numFmtId="173" fontId="31" fillId="0" borderId="0" xfId="2" applyNumberFormat="1" applyFont="1" applyFill="1" applyBorder="1" applyAlignment="1">
      <alignment horizontal="right" vertical="center"/>
    </xf>
    <xf numFmtId="173" fontId="33" fillId="0" borderId="0" xfId="2" applyNumberFormat="1" applyFont="1" applyBorder="1" applyAlignment="1">
      <alignment horizontal="right" vertical="center"/>
    </xf>
    <xf numFmtId="0" fontId="30" fillId="3" borderId="17" xfId="2" applyFont="1" applyFill="1" applyBorder="1" applyAlignment="1">
      <alignment vertical="center"/>
    </xf>
    <xf numFmtId="171" fontId="30" fillId="3" borderId="18" xfId="2" applyNumberFormat="1" applyFont="1" applyFill="1" applyBorder="1" applyAlignment="1">
      <alignment vertical="center"/>
    </xf>
    <xf numFmtId="49" fontId="30" fillId="3" borderId="18" xfId="2" applyNumberFormat="1" applyFont="1" applyFill="1" applyBorder="1" applyAlignment="1">
      <alignment vertical="center"/>
    </xf>
    <xf numFmtId="49" fontId="30" fillId="3" borderId="18" xfId="2" applyNumberFormat="1" applyFont="1" applyFill="1" applyBorder="1" applyAlignment="1">
      <alignment horizontal="center" vertical="center"/>
    </xf>
    <xf numFmtId="172" fontId="34" fillId="3" borderId="18" xfId="2" applyNumberFormat="1" applyFont="1" applyFill="1" applyBorder="1" applyAlignment="1">
      <alignment horizontal="right" vertical="center"/>
    </xf>
    <xf numFmtId="168" fontId="34" fillId="3" borderId="18" xfId="2" applyNumberFormat="1" applyFont="1" applyFill="1" applyBorder="1" applyAlignment="1">
      <alignment horizontal="right" vertical="center"/>
    </xf>
    <xf numFmtId="173" fontId="30" fillId="3" borderId="18" xfId="2" applyNumberFormat="1" applyFont="1" applyFill="1" applyBorder="1" applyAlignment="1">
      <alignment horizontal="right" vertical="center"/>
    </xf>
    <xf numFmtId="173" fontId="30" fillId="3" borderId="19" xfId="2" applyNumberFormat="1" applyFont="1" applyFill="1" applyBorder="1" applyAlignment="1">
      <alignment horizontal="right" vertical="center"/>
    </xf>
    <xf numFmtId="0" fontId="31" fillId="3" borderId="20" xfId="2" applyFont="1" applyFill="1" applyBorder="1" applyAlignment="1">
      <alignment vertical="center"/>
    </xf>
    <xf numFmtId="49" fontId="30" fillId="3" borderId="21" xfId="2" applyNumberFormat="1" applyFont="1" applyFill="1" applyBorder="1" applyAlignment="1">
      <alignment vertical="center"/>
    </xf>
    <xf numFmtId="49" fontId="30" fillId="3" borderId="22" xfId="2" applyNumberFormat="1" applyFont="1" applyFill="1" applyBorder="1" applyAlignment="1">
      <alignment vertical="center"/>
    </xf>
    <xf numFmtId="49" fontId="30" fillId="3" borderId="22" xfId="2" applyNumberFormat="1" applyFont="1" applyFill="1" applyBorder="1" applyAlignment="1">
      <alignment horizontal="center" vertical="center"/>
    </xf>
    <xf numFmtId="172" fontId="34" fillId="3" borderId="22" xfId="2" applyNumberFormat="1" applyFont="1" applyFill="1" applyBorder="1" applyAlignment="1">
      <alignment horizontal="right" vertical="center"/>
    </xf>
    <xf numFmtId="168" fontId="34" fillId="3" borderId="22" xfId="2" applyNumberFormat="1" applyFont="1" applyFill="1" applyBorder="1" applyAlignment="1">
      <alignment horizontal="right" vertical="center"/>
    </xf>
    <xf numFmtId="173" fontId="30" fillId="3" borderId="22" xfId="2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3" fontId="30" fillId="3" borderId="23" xfId="2" applyNumberFormat="1" applyFont="1" applyFill="1" applyBorder="1" applyAlignment="1">
      <alignment horizontal="right" vertical="center"/>
    </xf>
    <xf numFmtId="0" fontId="30" fillId="3" borderId="22" xfId="0" applyFont="1" applyFill="1" applyBorder="1" applyAlignment="1">
      <alignment horizontal="left" vertical="center"/>
    </xf>
    <xf numFmtId="0" fontId="15" fillId="0" borderId="0" xfId="2" applyFont="1" applyAlignment="1">
      <alignment vertical="center"/>
    </xf>
    <xf numFmtId="0" fontId="30" fillId="3" borderId="24" xfId="2" applyFont="1" applyFill="1" applyBorder="1" applyAlignment="1">
      <alignment vertical="center"/>
    </xf>
    <xf numFmtId="171" fontId="30" fillId="3" borderId="25" xfId="2" applyNumberFormat="1" applyFont="1" applyFill="1" applyBorder="1" applyAlignment="1">
      <alignment vertical="center"/>
    </xf>
    <xf numFmtId="49" fontId="31" fillId="3" borderId="25" xfId="2" applyNumberFormat="1" applyFont="1" applyFill="1" applyBorder="1" applyAlignment="1">
      <alignment vertical="center"/>
    </xf>
    <xf numFmtId="49" fontId="31" fillId="3" borderId="25" xfId="2" applyNumberFormat="1" applyFont="1" applyFill="1" applyBorder="1" applyAlignment="1">
      <alignment horizontal="center" vertical="center"/>
    </xf>
    <xf numFmtId="172" fontId="32" fillId="3" borderId="25" xfId="2" applyNumberFormat="1" applyFont="1" applyFill="1" applyBorder="1" applyAlignment="1">
      <alignment horizontal="right" vertical="center"/>
    </xf>
    <xf numFmtId="168" fontId="32" fillId="3" borderId="25" xfId="2" applyNumberFormat="1" applyFont="1" applyFill="1" applyBorder="1" applyAlignment="1">
      <alignment horizontal="right" vertical="center"/>
    </xf>
    <xf numFmtId="173" fontId="31" fillId="3" borderId="25" xfId="2" applyNumberFormat="1" applyFont="1" applyFill="1" applyBorder="1" applyAlignment="1">
      <alignment horizontal="right" vertical="center"/>
    </xf>
    <xf numFmtId="173" fontId="31" fillId="3" borderId="26" xfId="2" applyNumberFormat="1" applyFont="1" applyFill="1" applyBorder="1" applyAlignment="1">
      <alignment horizontal="right" vertical="center"/>
    </xf>
    <xf numFmtId="0" fontId="31" fillId="3" borderId="27" xfId="2" applyFont="1" applyFill="1" applyBorder="1" applyAlignment="1">
      <alignment vertical="center"/>
    </xf>
    <xf numFmtId="49" fontId="31" fillId="3" borderId="28" xfId="2" applyNumberFormat="1" applyFont="1" applyFill="1" applyBorder="1" applyAlignment="1">
      <alignment vertical="center"/>
    </xf>
    <xf numFmtId="49" fontId="31" fillId="3" borderId="28" xfId="2" applyNumberFormat="1" applyFont="1" applyFill="1" applyBorder="1" applyAlignment="1">
      <alignment horizontal="center" vertical="center"/>
    </xf>
    <xf numFmtId="172" fontId="32" fillId="3" borderId="28" xfId="2" applyNumberFormat="1" applyFont="1" applyFill="1" applyBorder="1" applyAlignment="1">
      <alignment horizontal="right" vertical="center"/>
    </xf>
    <xf numFmtId="168" fontId="32" fillId="3" borderId="28" xfId="2" applyNumberFormat="1" applyFont="1" applyFill="1" applyBorder="1" applyAlignment="1">
      <alignment horizontal="right" vertical="center"/>
    </xf>
    <xf numFmtId="173" fontId="31" fillId="3" borderId="28" xfId="2" applyNumberFormat="1" applyFont="1" applyFill="1" applyBorder="1" applyAlignment="1">
      <alignment horizontal="right" vertical="center"/>
    </xf>
    <xf numFmtId="173" fontId="31" fillId="3" borderId="29" xfId="2" applyNumberFormat="1" applyFont="1" applyFill="1" applyBorder="1" applyAlignment="1">
      <alignment horizontal="right" vertical="center"/>
    </xf>
    <xf numFmtId="0" fontId="31" fillId="0" borderId="25" xfId="2" applyFont="1" applyBorder="1" applyAlignment="1">
      <alignment vertical="center"/>
    </xf>
    <xf numFmtId="171" fontId="31" fillId="0" borderId="25" xfId="2" applyNumberFormat="1" applyFont="1" applyBorder="1" applyAlignment="1">
      <alignment vertical="center"/>
    </xf>
    <xf numFmtId="49" fontId="31" fillId="0" borderId="25" xfId="2" applyNumberFormat="1" applyFont="1" applyBorder="1" applyAlignment="1">
      <alignment vertical="center"/>
    </xf>
    <xf numFmtId="49" fontId="31" fillId="0" borderId="25" xfId="2" applyNumberFormat="1" applyFont="1" applyBorder="1" applyAlignment="1">
      <alignment horizontal="center" vertical="center"/>
    </xf>
    <xf numFmtId="172" fontId="32" fillId="0" borderId="25" xfId="2" applyNumberFormat="1" applyFont="1" applyBorder="1" applyAlignment="1">
      <alignment horizontal="right" vertical="center"/>
    </xf>
    <xf numFmtId="168" fontId="32" fillId="0" borderId="25" xfId="2" applyNumberFormat="1" applyFont="1" applyBorder="1" applyAlignment="1">
      <alignment horizontal="right" vertical="center"/>
    </xf>
    <xf numFmtId="173" fontId="31" fillId="0" borderId="25" xfId="2" applyNumberFormat="1" applyFont="1" applyBorder="1" applyAlignment="1">
      <alignment horizontal="right" vertical="center"/>
    </xf>
    <xf numFmtId="0" fontId="30" fillId="3" borderId="27" xfId="2" applyFont="1" applyFill="1" applyBorder="1" applyAlignment="1">
      <alignment vertical="center"/>
    </xf>
    <xf numFmtId="171" fontId="30" fillId="3" borderId="28" xfId="2" applyNumberFormat="1" applyFont="1" applyFill="1" applyBorder="1" applyAlignment="1">
      <alignment vertical="center"/>
    </xf>
    <xf numFmtId="49" fontId="30" fillId="3" borderId="28" xfId="2" applyNumberFormat="1" applyFont="1" applyFill="1" applyBorder="1" applyAlignment="1">
      <alignment vertical="center"/>
    </xf>
    <xf numFmtId="49" fontId="30" fillId="3" borderId="28" xfId="2" applyNumberFormat="1" applyFont="1" applyFill="1" applyBorder="1" applyAlignment="1">
      <alignment horizontal="center" vertical="center"/>
    </xf>
    <xf numFmtId="172" fontId="34" fillId="3" borderId="28" xfId="2" applyNumberFormat="1" applyFont="1" applyFill="1" applyBorder="1" applyAlignment="1">
      <alignment horizontal="right" vertical="center"/>
    </xf>
    <xf numFmtId="168" fontId="34" fillId="3" borderId="28" xfId="2" applyNumberFormat="1" applyFont="1" applyFill="1" applyBorder="1" applyAlignment="1">
      <alignment horizontal="right" vertical="center"/>
    </xf>
    <xf numFmtId="173" fontId="30" fillId="3" borderId="28" xfId="2" applyNumberFormat="1" applyFont="1" applyFill="1" applyBorder="1" applyAlignment="1">
      <alignment horizontal="right" vertical="center"/>
    </xf>
    <xf numFmtId="173" fontId="30" fillId="3" borderId="29" xfId="2" applyNumberFormat="1" applyFont="1" applyFill="1" applyBorder="1" applyAlignment="1">
      <alignment horizontal="right" vertical="center"/>
    </xf>
    <xf numFmtId="0" fontId="31" fillId="0" borderId="30" xfId="2" applyFont="1" applyBorder="1" applyAlignment="1">
      <alignment vertical="center"/>
    </xf>
    <xf numFmtId="167" fontId="31" fillId="0" borderId="30" xfId="2" applyNumberFormat="1" applyFont="1" applyBorder="1" applyAlignment="1">
      <alignment vertical="center"/>
    </xf>
    <xf numFmtId="49" fontId="31" fillId="0" borderId="30" xfId="2" applyNumberFormat="1" applyFont="1" applyBorder="1" applyAlignment="1">
      <alignment vertical="center"/>
    </xf>
    <xf numFmtId="49" fontId="31" fillId="0" borderId="30" xfId="2" applyNumberFormat="1" applyFont="1" applyBorder="1" applyAlignment="1">
      <alignment horizontal="center" vertical="center"/>
    </xf>
    <xf numFmtId="172" fontId="32" fillId="0" borderId="30" xfId="2" applyNumberFormat="1" applyFont="1" applyBorder="1" applyAlignment="1">
      <alignment horizontal="right" vertical="center"/>
    </xf>
    <xf numFmtId="168" fontId="32" fillId="0" borderId="30" xfId="2" applyNumberFormat="1" applyFont="1" applyBorder="1" applyAlignment="1">
      <alignment horizontal="right" vertical="center"/>
    </xf>
    <xf numFmtId="173" fontId="31" fillId="0" borderId="30" xfId="2" applyNumberFormat="1" applyFont="1" applyBorder="1" applyAlignment="1">
      <alignment horizontal="right" vertical="center"/>
    </xf>
    <xf numFmtId="0" fontId="31" fillId="0" borderId="0" xfId="2" applyFont="1" applyBorder="1" applyAlignment="1">
      <alignment horizontal="right" vertical="center"/>
    </xf>
    <xf numFmtId="1" fontId="10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67" fontId="31" fillId="3" borderId="28" xfId="2" applyNumberFormat="1" applyFont="1" applyFill="1" applyBorder="1" applyAlignment="1">
      <alignment vertical="center"/>
    </xf>
    <xf numFmtId="0" fontId="31" fillId="3" borderId="24" xfId="2" applyFont="1" applyFill="1" applyBorder="1" applyAlignment="1">
      <alignment vertical="center"/>
    </xf>
    <xf numFmtId="167" fontId="30" fillId="3" borderId="25" xfId="2" applyNumberFormat="1" applyFont="1" applyFill="1" applyBorder="1" applyAlignment="1">
      <alignment vertical="center"/>
    </xf>
    <xf numFmtId="0" fontId="31" fillId="3" borderId="25" xfId="2" applyFont="1" applyFill="1" applyBorder="1" applyAlignment="1">
      <alignment vertical="center"/>
    </xf>
    <xf numFmtId="172" fontId="31" fillId="3" borderId="25" xfId="2" applyNumberFormat="1" applyFont="1" applyFill="1" applyBorder="1" applyAlignment="1">
      <alignment vertical="center"/>
    </xf>
    <xf numFmtId="168" fontId="31" fillId="3" borderId="25" xfId="2" applyNumberFormat="1" applyFont="1" applyFill="1" applyBorder="1" applyAlignment="1">
      <alignment vertical="center"/>
    </xf>
    <xf numFmtId="176" fontId="10" fillId="0" borderId="7" xfId="0" applyNumberFormat="1" applyFont="1" applyFill="1" applyBorder="1" applyAlignment="1" applyProtection="1">
      <alignment horizontal="right" vertical="center"/>
    </xf>
    <xf numFmtId="7" fontId="10" fillId="0" borderId="0" xfId="0" applyNumberFormat="1" applyFont="1" applyFill="1" applyBorder="1" applyAlignment="1" applyProtection="1">
      <alignment horizontal="right" vertical="center"/>
    </xf>
    <xf numFmtId="173" fontId="33" fillId="0" borderId="7" xfId="2" applyNumberFormat="1" applyFont="1" applyBorder="1" applyAlignment="1">
      <alignment horizontal="right" vertical="center"/>
    </xf>
    <xf numFmtId="0" fontId="31" fillId="3" borderId="28" xfId="2" applyFont="1" applyFill="1" applyBorder="1" applyAlignment="1">
      <alignment vertical="center"/>
    </xf>
    <xf numFmtId="0" fontId="31" fillId="3" borderId="28" xfId="2" applyFont="1" applyFill="1" applyBorder="1" applyAlignment="1">
      <alignment horizontal="center" vertical="center"/>
    </xf>
    <xf numFmtId="2" fontId="32" fillId="3" borderId="28" xfId="2" applyNumberFormat="1" applyFont="1" applyFill="1" applyBorder="1" applyAlignment="1">
      <alignment horizontal="right" vertical="center"/>
    </xf>
    <xf numFmtId="168" fontId="31" fillId="0" borderId="0" xfId="2" applyNumberFormat="1" applyFont="1" applyBorder="1" applyAlignment="1">
      <alignment horizontal="right" vertical="center"/>
    </xf>
    <xf numFmtId="0" fontId="33" fillId="3" borderId="6" xfId="0" applyFont="1" applyFill="1" applyBorder="1" applyAlignment="1">
      <alignment vertical="center"/>
    </xf>
    <xf numFmtId="2" fontId="32" fillId="3" borderId="25" xfId="2" applyNumberFormat="1" applyFont="1" applyFill="1" applyBorder="1" applyAlignment="1">
      <alignment horizontal="right" vertical="center"/>
    </xf>
    <xf numFmtId="173" fontId="31" fillId="0" borderId="10" xfId="0" applyNumberFormat="1" applyFont="1" applyFill="1" applyBorder="1" applyAlignment="1">
      <alignment horizontal="right" vertical="center"/>
    </xf>
    <xf numFmtId="0" fontId="30" fillId="4" borderId="27" xfId="2" applyFont="1" applyFill="1" applyBorder="1" applyAlignment="1">
      <alignment vertical="center"/>
    </xf>
    <xf numFmtId="0" fontId="30" fillId="4" borderId="28" xfId="2" applyFont="1" applyFill="1" applyBorder="1" applyAlignment="1">
      <alignment horizontal="right" vertical="center"/>
    </xf>
    <xf numFmtId="0" fontId="30" fillId="4" borderId="28" xfId="2" applyFont="1" applyFill="1" applyBorder="1" applyAlignment="1">
      <alignment vertical="center"/>
    </xf>
    <xf numFmtId="0" fontId="30" fillId="4" borderId="28" xfId="2" applyFont="1" applyFill="1" applyBorder="1" applyAlignment="1">
      <alignment horizontal="center" vertical="center"/>
    </xf>
    <xf numFmtId="172" fontId="30" fillId="4" borderId="28" xfId="2" applyNumberFormat="1" applyFont="1" applyFill="1" applyBorder="1" applyAlignment="1">
      <alignment horizontal="right" vertical="center"/>
    </xf>
    <xf numFmtId="168" fontId="30" fillId="4" borderId="28" xfId="2" applyNumberFormat="1" applyFont="1" applyFill="1" applyBorder="1" applyAlignment="1">
      <alignment horizontal="right" vertical="center" wrapText="1"/>
    </xf>
    <xf numFmtId="168" fontId="31" fillId="4" borderId="29" xfId="2" applyNumberFormat="1" applyFont="1" applyFill="1" applyBorder="1" applyAlignment="1">
      <alignment vertical="center" wrapText="1"/>
    </xf>
    <xf numFmtId="0" fontId="31" fillId="0" borderId="0" xfId="2" applyFont="1"/>
    <xf numFmtId="0" fontId="30" fillId="0" borderId="0" xfId="2" applyFont="1"/>
    <xf numFmtId="171" fontId="31" fillId="0" borderId="0" xfId="2" applyNumberFormat="1" applyFont="1"/>
    <xf numFmtId="172" fontId="31" fillId="0" borderId="0" xfId="2" applyNumberFormat="1" applyFont="1"/>
    <xf numFmtId="168" fontId="31" fillId="0" borderId="0" xfId="2" applyNumberFormat="1" applyFont="1"/>
    <xf numFmtId="173" fontId="31" fillId="0" borderId="0" xfId="2" applyNumberFormat="1" applyFont="1" applyAlignment="1">
      <alignment horizontal="right"/>
    </xf>
    <xf numFmtId="173" fontId="20" fillId="0" borderId="0" xfId="2" applyNumberFormat="1" applyFont="1" applyAlignment="1">
      <alignment horizontal="right" vertical="center"/>
    </xf>
    <xf numFmtId="0" fontId="30" fillId="0" borderId="8" xfId="2" applyFont="1" applyBorder="1" applyAlignment="1">
      <alignment vertical="center"/>
    </xf>
    <xf numFmtId="171" fontId="30" fillId="0" borderId="8" xfId="2" applyNumberFormat="1" applyFont="1" applyBorder="1" applyAlignment="1">
      <alignment vertical="center"/>
    </xf>
    <xf numFmtId="49" fontId="31" fillId="0" borderId="8" xfId="2" applyNumberFormat="1" applyFont="1" applyBorder="1" applyAlignment="1">
      <alignment vertical="center"/>
    </xf>
    <xf numFmtId="172" fontId="32" fillId="0" borderId="8" xfId="2" applyNumberFormat="1" applyFont="1" applyBorder="1" applyAlignment="1">
      <alignment vertical="center"/>
    </xf>
    <xf numFmtId="168" fontId="32" fillId="0" borderId="8" xfId="2" applyNumberFormat="1" applyFont="1" applyBorder="1" applyAlignment="1">
      <alignment vertical="center"/>
    </xf>
    <xf numFmtId="0" fontId="30" fillId="0" borderId="0" xfId="2" applyFont="1" applyAlignment="1">
      <alignment vertical="center"/>
    </xf>
    <xf numFmtId="172" fontId="32" fillId="3" borderId="25" xfId="2" applyNumberFormat="1" applyFont="1" applyFill="1" applyBorder="1" applyAlignment="1">
      <alignment vertical="center"/>
    </xf>
    <xf numFmtId="168" fontId="32" fillId="3" borderId="25" xfId="2" applyNumberFormat="1" applyFont="1" applyFill="1" applyBorder="1" applyAlignment="1">
      <alignment vertical="center"/>
    </xf>
    <xf numFmtId="0" fontId="30" fillId="3" borderId="26" xfId="2" applyFont="1" applyFill="1" applyBorder="1" applyAlignment="1">
      <alignment vertical="center"/>
    </xf>
    <xf numFmtId="0" fontId="30" fillId="3" borderId="6" xfId="2" applyFont="1" applyFill="1" applyBorder="1" applyAlignment="1">
      <alignment vertical="center"/>
    </xf>
    <xf numFmtId="171" fontId="30" fillId="0" borderId="0" xfId="2" applyNumberFormat="1" applyFont="1" applyBorder="1" applyAlignment="1">
      <alignment vertical="center"/>
    </xf>
    <xf numFmtId="172" fontId="32" fillId="0" borderId="0" xfId="2" applyNumberFormat="1" applyFont="1" applyBorder="1" applyAlignment="1">
      <alignment vertical="center"/>
    </xf>
    <xf numFmtId="168" fontId="32" fillId="0" borderId="0" xfId="2" applyNumberFormat="1" applyFont="1" applyBorder="1" applyAlignment="1">
      <alignment vertical="center"/>
    </xf>
    <xf numFmtId="0" fontId="30" fillId="0" borderId="7" xfId="2" applyFont="1" applyBorder="1" applyAlignment="1">
      <alignment vertical="center"/>
    </xf>
    <xf numFmtId="168" fontId="31" fillId="0" borderId="0" xfId="2" applyNumberFormat="1" applyFont="1" applyFill="1" applyBorder="1" applyAlignment="1">
      <alignment vertical="center"/>
    </xf>
    <xf numFmtId="168" fontId="31" fillId="0" borderId="0" xfId="2" applyNumberFormat="1" applyFont="1" applyBorder="1" applyAlignment="1">
      <alignment vertical="center"/>
    </xf>
    <xf numFmtId="0" fontId="31" fillId="0" borderId="7" xfId="2" applyFont="1" applyBorder="1" applyAlignment="1">
      <alignment vertical="center"/>
    </xf>
    <xf numFmtId="172" fontId="32" fillId="3" borderId="28" xfId="2" applyNumberFormat="1" applyFont="1" applyFill="1" applyBorder="1" applyAlignment="1">
      <alignment vertical="center"/>
    </xf>
    <xf numFmtId="168" fontId="32" fillId="3" borderId="28" xfId="2" applyNumberFormat="1" applyFont="1" applyFill="1" applyBorder="1" applyAlignment="1">
      <alignment vertical="center"/>
    </xf>
    <xf numFmtId="168" fontId="30" fillId="3" borderId="28" xfId="2" applyNumberFormat="1" applyFont="1" applyFill="1" applyBorder="1" applyAlignment="1">
      <alignment horizontal="right" vertical="center"/>
    </xf>
    <xf numFmtId="0" fontId="31" fillId="3" borderId="29" xfId="2" applyFont="1" applyFill="1" applyBorder="1" applyAlignment="1">
      <alignment vertical="center"/>
    </xf>
    <xf numFmtId="172" fontId="33" fillId="0" borderId="0" xfId="2" applyNumberFormat="1" applyFont="1" applyFill="1" applyBorder="1" applyAlignment="1">
      <alignment vertical="center"/>
    </xf>
    <xf numFmtId="168" fontId="33" fillId="0" borderId="0" xfId="2" applyNumberFormat="1" applyFont="1" applyFill="1" applyBorder="1" applyAlignment="1">
      <alignment horizontal="right" vertical="center"/>
    </xf>
    <xf numFmtId="172" fontId="33" fillId="0" borderId="0" xfId="2" applyNumberFormat="1" applyFont="1" applyBorder="1" applyAlignment="1">
      <alignment vertical="center"/>
    </xf>
    <xf numFmtId="172" fontId="31" fillId="0" borderId="0" xfId="2" applyNumberFormat="1" applyFont="1" applyBorder="1" applyAlignment="1">
      <alignment horizontal="center" vertical="center"/>
    </xf>
    <xf numFmtId="0" fontId="30" fillId="0" borderId="0" xfId="2" applyFont="1" applyBorder="1" applyAlignment="1">
      <alignment vertical="center"/>
    </xf>
    <xf numFmtId="0" fontId="36" fillId="0" borderId="0" xfId="2" applyFont="1" applyAlignment="1">
      <alignment vertical="center"/>
    </xf>
    <xf numFmtId="172" fontId="36" fillId="0" borderId="0" xfId="2" applyNumberFormat="1" applyFont="1" applyAlignment="1">
      <alignment vertical="center"/>
    </xf>
    <xf numFmtId="168" fontId="36" fillId="0" borderId="0" xfId="2" applyNumberFormat="1" applyFont="1" applyAlignment="1">
      <alignment vertical="center"/>
    </xf>
    <xf numFmtId="173" fontId="36" fillId="0" borderId="0" xfId="2" applyNumberFormat="1" applyFont="1" applyAlignment="1">
      <alignment horizontal="right" vertical="center"/>
    </xf>
    <xf numFmtId="0" fontId="30" fillId="3" borderId="28" xfId="2" applyFont="1" applyFill="1" applyBorder="1" applyAlignment="1">
      <alignment vertical="center"/>
    </xf>
    <xf numFmtId="173" fontId="37" fillId="0" borderId="0" xfId="2" applyNumberFormat="1" applyFont="1" applyAlignment="1">
      <alignment horizontal="right" vertical="center"/>
    </xf>
    <xf numFmtId="0" fontId="26" fillId="0" borderId="0" xfId="2" applyFont="1" applyAlignment="1">
      <alignment vertical="center"/>
    </xf>
    <xf numFmtId="165" fontId="26" fillId="0" borderId="0" xfId="2" applyNumberFormat="1" applyFont="1" applyAlignment="1">
      <alignment vertical="center"/>
    </xf>
    <xf numFmtId="166" fontId="26" fillId="0" borderId="0" xfId="2" applyNumberFormat="1" applyFont="1" applyAlignment="1">
      <alignment vertical="center"/>
    </xf>
    <xf numFmtId="167" fontId="25" fillId="0" borderId="0" xfId="2" applyNumberFormat="1" applyFont="1" applyAlignment="1">
      <alignment vertical="center"/>
    </xf>
    <xf numFmtId="0" fontId="29" fillId="0" borderId="0" xfId="2" applyFont="1" applyAlignment="1">
      <alignment vertical="center"/>
    </xf>
    <xf numFmtId="2" fontId="26" fillId="0" borderId="0" xfId="2" applyNumberFormat="1" applyFont="1" applyAlignment="1">
      <alignment vertical="center"/>
    </xf>
    <xf numFmtId="168" fontId="26" fillId="0" borderId="0" xfId="2" applyNumberFormat="1" applyFont="1" applyAlignment="1">
      <alignment vertical="center"/>
    </xf>
    <xf numFmtId="169" fontId="27" fillId="0" borderId="0" xfId="2" applyNumberFormat="1" applyFont="1" applyAlignment="1">
      <alignment vertical="center"/>
    </xf>
    <xf numFmtId="170" fontId="27" fillId="0" borderId="0" xfId="2" applyNumberFormat="1" applyFont="1" applyAlignment="1">
      <alignment vertical="center"/>
    </xf>
    <xf numFmtId="0" fontId="27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5" fillId="0" borderId="0" xfId="2" applyFont="1" applyAlignment="1">
      <alignment horizontal="right" vertical="center"/>
    </xf>
    <xf numFmtId="49" fontId="26" fillId="0" borderId="0" xfId="2" applyNumberFormat="1" applyFont="1" applyAlignment="1">
      <alignment vertical="center"/>
    </xf>
    <xf numFmtId="0" fontId="26" fillId="0" borderId="1" xfId="2" applyFont="1" applyBorder="1" applyAlignment="1">
      <alignment horizontal="right" vertical="center"/>
    </xf>
    <xf numFmtId="0" fontId="26" fillId="0" borderId="12" xfId="2" applyFont="1" applyBorder="1" applyAlignment="1">
      <alignment horizontal="right" vertical="center"/>
    </xf>
    <xf numFmtId="0" fontId="25" fillId="0" borderId="9" xfId="2" applyFont="1" applyBorder="1" applyAlignment="1">
      <alignment horizontal="center" vertical="center"/>
    </xf>
    <xf numFmtId="2" fontId="26" fillId="0" borderId="13" xfId="2" applyNumberFormat="1" applyFont="1" applyBorder="1" applyAlignment="1">
      <alignment horizontal="right" vertical="center"/>
    </xf>
    <xf numFmtId="168" fontId="25" fillId="0" borderId="2" xfId="2" applyNumberFormat="1" applyFont="1" applyBorder="1" applyAlignment="1">
      <alignment horizontal="right" vertical="center"/>
    </xf>
    <xf numFmtId="49" fontId="27" fillId="0" borderId="0" xfId="2" applyNumberFormat="1" applyFont="1" applyAlignment="1">
      <alignment vertical="center"/>
    </xf>
    <xf numFmtId="0" fontId="25" fillId="0" borderId="11" xfId="2" applyNumberFormat="1" applyFont="1" applyBorder="1" applyAlignment="1">
      <alignment vertical="center"/>
    </xf>
    <xf numFmtId="0" fontId="26" fillId="0" borderId="4" xfId="2" applyFont="1" applyBorder="1" applyAlignment="1">
      <alignment horizontal="center" vertical="center"/>
    </xf>
    <xf numFmtId="2" fontId="26" fillId="0" borderId="14" xfId="2" applyNumberFormat="1" applyFont="1" applyBorder="1" applyAlignment="1">
      <alignment vertical="center"/>
    </xf>
    <xf numFmtId="168" fontId="26" fillId="0" borderId="5" xfId="2" applyNumberFormat="1" applyFont="1" applyBorder="1" applyAlignment="1">
      <alignment vertical="center"/>
    </xf>
    <xf numFmtId="2" fontId="25" fillId="0" borderId="14" xfId="2" applyNumberFormat="1" applyFont="1" applyBorder="1" applyAlignment="1">
      <alignment vertical="center"/>
    </xf>
    <xf numFmtId="168" fontId="25" fillId="0" borderId="2" xfId="2" applyNumberFormat="1" applyFont="1" applyBorder="1" applyAlignment="1">
      <alignment vertical="center"/>
    </xf>
    <xf numFmtId="167" fontId="26" fillId="0" borderId="0" xfId="2" applyNumberFormat="1" applyFont="1" applyAlignment="1">
      <alignment vertical="center"/>
    </xf>
    <xf numFmtId="165" fontId="21" fillId="0" borderId="0" xfId="2" applyNumberFormat="1" applyFont="1" applyAlignment="1">
      <alignment vertical="center"/>
    </xf>
    <xf numFmtId="166" fontId="21" fillId="0" borderId="0" xfId="2" applyNumberFormat="1" applyFont="1" applyAlignment="1">
      <alignment vertical="center"/>
    </xf>
    <xf numFmtId="49" fontId="21" fillId="0" borderId="0" xfId="2" applyNumberFormat="1" applyFont="1" applyAlignment="1">
      <alignment vertical="center"/>
    </xf>
    <xf numFmtId="178" fontId="10" fillId="0" borderId="0" xfId="0" applyNumberFormat="1" applyFont="1" applyFill="1" applyBorder="1" applyAlignment="1" applyProtection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vertical="center"/>
    </xf>
    <xf numFmtId="171" fontId="30" fillId="0" borderId="0" xfId="2" applyNumberFormat="1" applyFont="1" applyFill="1" applyBorder="1" applyAlignment="1">
      <alignment vertical="center"/>
    </xf>
    <xf numFmtId="172" fontId="32" fillId="0" borderId="0" xfId="2" applyNumberFormat="1" applyFont="1" applyFill="1" applyBorder="1" applyAlignment="1">
      <alignment horizontal="right" vertical="center"/>
    </xf>
    <xf numFmtId="2" fontId="26" fillId="0" borderId="0" xfId="2" applyNumberFormat="1" applyFont="1" applyAlignment="1">
      <alignment horizontal="right" vertical="center"/>
    </xf>
    <xf numFmtId="177" fontId="16" fillId="0" borderId="0" xfId="2" applyNumberFormat="1" applyFont="1"/>
    <xf numFmtId="170" fontId="27" fillId="0" borderId="0" xfId="2" applyNumberFormat="1" applyFont="1" applyFill="1" applyAlignment="1">
      <alignment vertical="center"/>
    </xf>
    <xf numFmtId="49" fontId="27" fillId="0" borderId="0" xfId="2" applyNumberFormat="1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2" fillId="0" borderId="0" xfId="2" applyFont="1" applyFill="1"/>
    <xf numFmtId="0" fontId="27" fillId="0" borderId="0" xfId="2" applyFont="1" applyFill="1" applyAlignment="1">
      <alignment vertical="center"/>
    </xf>
    <xf numFmtId="177" fontId="12" fillId="0" borderId="0" xfId="2" applyNumberFormat="1" applyFont="1" applyFill="1" applyAlignment="1">
      <alignment vertical="center"/>
    </xf>
    <xf numFmtId="1" fontId="10" fillId="0" borderId="0" xfId="2" applyNumberFormat="1" applyFont="1" applyFill="1" applyBorder="1" applyAlignment="1">
      <alignment horizontal="center" vertical="center"/>
    </xf>
    <xf numFmtId="49" fontId="31" fillId="0" borderId="0" xfId="2" applyNumberFormat="1" applyFont="1" applyFill="1" applyBorder="1" applyAlignment="1">
      <alignment vertical="center" wrapText="1"/>
    </xf>
    <xf numFmtId="49" fontId="10" fillId="0" borderId="0" xfId="2" applyNumberFormat="1" applyFont="1" applyFill="1" applyBorder="1" applyAlignment="1">
      <alignment vertical="center" wrapText="1"/>
    </xf>
    <xf numFmtId="49" fontId="10" fillId="0" borderId="0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49" fontId="7" fillId="0" borderId="0" xfId="2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8" fontId="33" fillId="0" borderId="0" xfId="0" applyNumberFormat="1" applyFont="1" applyFill="1" applyBorder="1" applyAlignment="1">
      <alignment horizontal="center" vertical="center"/>
    </xf>
    <xf numFmtId="49" fontId="38" fillId="0" borderId="0" xfId="2" applyNumberFormat="1" applyFont="1" applyFill="1" applyAlignment="1">
      <alignment horizontal="left" vertical="center"/>
    </xf>
    <xf numFmtId="2" fontId="38" fillId="0" borderId="0" xfId="2" applyNumberFormat="1" applyFont="1" applyFill="1" applyAlignment="1">
      <alignment horizontal="left" vertical="center"/>
    </xf>
    <xf numFmtId="168" fontId="26" fillId="0" borderId="0" xfId="2" applyNumberFormat="1" applyFont="1" applyFill="1" applyAlignment="1">
      <alignment vertical="center"/>
    </xf>
    <xf numFmtId="49" fontId="26" fillId="0" borderId="0" xfId="0" applyNumberFormat="1" applyFont="1" applyBorder="1" applyAlignment="1">
      <alignment vertical="center" wrapText="1"/>
    </xf>
    <xf numFmtId="7" fontId="10" fillId="5" borderId="0" xfId="0" applyNumberFormat="1" applyFont="1" applyFill="1" applyBorder="1" applyAlignment="1" applyProtection="1">
      <alignment horizontal="right" vertical="center"/>
    </xf>
    <xf numFmtId="168" fontId="33" fillId="5" borderId="0" xfId="2" applyNumberFormat="1" applyFont="1" applyFill="1" applyBorder="1" applyAlignment="1">
      <alignment horizontal="right" vertical="center"/>
    </xf>
    <xf numFmtId="7" fontId="15" fillId="0" borderId="0" xfId="2" applyNumberFormat="1" applyFont="1" applyAlignment="1">
      <alignment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31" fillId="0" borderId="31" xfId="2" applyFont="1" applyBorder="1" applyAlignment="1">
      <alignment vertical="center"/>
    </xf>
    <xf numFmtId="171" fontId="31" fillId="0" borderId="31" xfId="2" applyNumberFormat="1" applyFont="1" applyBorder="1" applyAlignment="1">
      <alignment vertical="center"/>
    </xf>
    <xf numFmtId="49" fontId="31" fillId="0" borderId="31" xfId="2" applyNumberFormat="1" applyFont="1" applyBorder="1" applyAlignment="1">
      <alignment vertical="center"/>
    </xf>
    <xf numFmtId="49" fontId="31" fillId="0" borderId="31" xfId="2" applyNumberFormat="1" applyFont="1" applyBorder="1" applyAlignment="1">
      <alignment horizontal="center" vertical="center"/>
    </xf>
    <xf numFmtId="172" fontId="32" fillId="0" borderId="31" xfId="2" applyNumberFormat="1" applyFont="1" applyBorder="1" applyAlignment="1">
      <alignment horizontal="right" vertical="center"/>
    </xf>
    <xf numFmtId="168" fontId="32" fillId="0" borderId="31" xfId="2" applyNumberFormat="1" applyFont="1" applyBorder="1" applyAlignment="1">
      <alignment horizontal="right" vertical="center"/>
    </xf>
    <xf numFmtId="173" fontId="31" fillId="0" borderId="31" xfId="2" applyNumberFormat="1" applyFont="1" applyBorder="1" applyAlignment="1">
      <alignment horizontal="right" vertical="center"/>
    </xf>
    <xf numFmtId="0" fontId="31" fillId="3" borderId="32" xfId="2" applyFont="1" applyFill="1" applyBorder="1" applyAlignment="1">
      <alignment vertical="center"/>
    </xf>
    <xf numFmtId="171" fontId="30" fillId="3" borderId="31" xfId="2" applyNumberFormat="1" applyFont="1" applyFill="1" applyBorder="1" applyAlignment="1">
      <alignment vertical="center"/>
    </xf>
    <xf numFmtId="49" fontId="31" fillId="3" borderId="31" xfId="2" applyNumberFormat="1" applyFont="1" applyFill="1" applyBorder="1" applyAlignment="1">
      <alignment vertical="center"/>
    </xf>
    <xf numFmtId="49" fontId="31" fillId="3" borderId="31" xfId="2" applyNumberFormat="1" applyFont="1" applyFill="1" applyBorder="1" applyAlignment="1">
      <alignment horizontal="center" vertical="center"/>
    </xf>
    <xf numFmtId="172" fontId="32" fillId="3" borderId="31" xfId="2" applyNumberFormat="1" applyFont="1" applyFill="1" applyBorder="1" applyAlignment="1">
      <alignment horizontal="right" vertical="center"/>
    </xf>
    <xf numFmtId="168" fontId="32" fillId="3" borderId="31" xfId="2" applyNumberFormat="1" applyFont="1" applyFill="1" applyBorder="1" applyAlignment="1">
      <alignment horizontal="right" vertical="center"/>
    </xf>
    <xf numFmtId="173" fontId="31" fillId="3" borderId="31" xfId="2" applyNumberFormat="1" applyFont="1" applyFill="1" applyBorder="1" applyAlignment="1">
      <alignment horizontal="right" vertical="center"/>
    </xf>
    <xf numFmtId="173" fontId="31" fillId="3" borderId="33" xfId="2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center" vertical="center"/>
    </xf>
    <xf numFmtId="7" fontId="6" fillId="0" borderId="0" xfId="0" applyNumberFormat="1" applyFont="1" applyFill="1" applyBorder="1" applyAlignment="1" applyProtection="1">
      <alignment horizontal="right" vertical="center"/>
    </xf>
    <xf numFmtId="176" fontId="6" fillId="0" borderId="7" xfId="0" applyNumberFormat="1" applyFont="1" applyFill="1" applyBorder="1" applyAlignment="1" applyProtection="1">
      <alignment horizontal="right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178" fontId="6" fillId="0" borderId="0" xfId="0" applyNumberFormat="1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9" fontId="6" fillId="0" borderId="0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>
      <alignment vertical="center"/>
    </xf>
    <xf numFmtId="178" fontId="31" fillId="0" borderId="0" xfId="0" applyNumberFormat="1" applyFont="1" applyFill="1" applyBorder="1" applyAlignment="1">
      <alignment horizontal="center" vertical="center"/>
    </xf>
    <xf numFmtId="173" fontId="6" fillId="0" borderId="7" xfId="0" applyNumberFormat="1" applyFont="1" applyBorder="1" applyAlignment="1">
      <alignment horizontal="right" vertical="center"/>
    </xf>
    <xf numFmtId="168" fontId="33" fillId="0" borderId="0" xfId="0" applyNumberFormat="1" applyFont="1" applyBorder="1" applyAlignment="1">
      <alignment horizontal="right" vertical="center"/>
    </xf>
    <xf numFmtId="173" fontId="33" fillId="0" borderId="0" xfId="0" applyNumberFormat="1" applyFont="1" applyBorder="1" applyAlignment="1">
      <alignment horizontal="right" vertical="center"/>
    </xf>
    <xf numFmtId="173" fontId="33" fillId="0" borderId="7" xfId="0" applyNumberFormat="1" applyFont="1" applyBorder="1" applyAlignment="1">
      <alignment horizontal="right" vertical="center"/>
    </xf>
    <xf numFmtId="0" fontId="31" fillId="3" borderId="34" xfId="2" applyFont="1" applyFill="1" applyBorder="1" applyAlignment="1">
      <alignment vertical="center"/>
    </xf>
    <xf numFmtId="171" fontId="30" fillId="3" borderId="35" xfId="2" applyNumberFormat="1" applyFont="1" applyFill="1" applyBorder="1" applyAlignment="1">
      <alignment vertical="center"/>
    </xf>
    <xf numFmtId="49" fontId="30" fillId="3" borderId="35" xfId="2" applyNumberFormat="1" applyFont="1" applyFill="1" applyBorder="1" applyAlignment="1">
      <alignment vertical="center"/>
    </xf>
    <xf numFmtId="49" fontId="30" fillId="3" borderId="35" xfId="2" applyNumberFormat="1" applyFont="1" applyFill="1" applyBorder="1" applyAlignment="1">
      <alignment horizontal="center" vertical="center"/>
    </xf>
    <xf numFmtId="172" fontId="34" fillId="3" borderId="35" xfId="2" applyNumberFormat="1" applyFont="1" applyFill="1" applyBorder="1" applyAlignment="1">
      <alignment horizontal="right" vertical="center"/>
    </xf>
    <xf numFmtId="168" fontId="34" fillId="3" borderId="35" xfId="2" applyNumberFormat="1" applyFont="1" applyFill="1" applyBorder="1" applyAlignment="1">
      <alignment horizontal="right" vertical="center"/>
    </xf>
    <xf numFmtId="173" fontId="30" fillId="3" borderId="35" xfId="2" applyNumberFormat="1" applyFont="1" applyFill="1" applyBorder="1" applyAlignment="1">
      <alignment horizontal="right" vertical="center"/>
    </xf>
    <xf numFmtId="173" fontId="30" fillId="3" borderId="36" xfId="2" applyNumberFormat="1" applyFont="1" applyFill="1" applyBorder="1" applyAlignment="1">
      <alignment horizontal="right" vertical="center"/>
    </xf>
    <xf numFmtId="0" fontId="22" fillId="0" borderId="0" xfId="0" applyFont="1" applyProtection="1">
      <protection locked="0"/>
    </xf>
    <xf numFmtId="0" fontId="31" fillId="3" borderId="32" xfId="2" applyFont="1" applyFill="1" applyBorder="1" applyAlignment="1" applyProtection="1">
      <alignment vertical="center"/>
      <protection locked="0"/>
    </xf>
    <xf numFmtId="171" fontId="30" fillId="3" borderId="31" xfId="2" applyNumberFormat="1" applyFont="1" applyFill="1" applyBorder="1" applyAlignment="1" applyProtection="1">
      <alignment vertical="center"/>
      <protection locked="0"/>
    </xf>
    <xf numFmtId="49" fontId="31" fillId="3" borderId="31" xfId="2" applyNumberFormat="1" applyFont="1" applyFill="1" applyBorder="1" applyAlignment="1" applyProtection="1">
      <alignment vertical="center"/>
      <protection locked="0"/>
    </xf>
    <xf numFmtId="49" fontId="31" fillId="3" borderId="31" xfId="2" applyNumberFormat="1" applyFont="1" applyFill="1" applyBorder="1" applyAlignment="1" applyProtection="1">
      <alignment horizontal="center" vertical="center"/>
      <protection locked="0"/>
    </xf>
    <xf numFmtId="172" fontId="32" fillId="3" borderId="31" xfId="2" applyNumberFormat="1" applyFont="1" applyFill="1" applyBorder="1" applyAlignment="1" applyProtection="1">
      <alignment horizontal="right" vertical="center"/>
      <protection locked="0"/>
    </xf>
    <xf numFmtId="168" fontId="32" fillId="3" borderId="31" xfId="2" applyNumberFormat="1" applyFont="1" applyFill="1" applyBorder="1" applyAlignment="1" applyProtection="1">
      <alignment horizontal="right" vertical="center"/>
      <protection locked="0"/>
    </xf>
    <xf numFmtId="173" fontId="31" fillId="3" borderId="31" xfId="2" applyNumberFormat="1" applyFont="1" applyFill="1" applyBorder="1" applyAlignment="1" applyProtection="1">
      <alignment horizontal="right" vertical="center"/>
      <protection locked="0"/>
    </xf>
    <xf numFmtId="173" fontId="31" fillId="3" borderId="33" xfId="2" applyNumberFormat="1" applyFont="1" applyFill="1" applyBorder="1" applyAlignment="1" applyProtection="1">
      <alignment horizontal="right" vertical="center"/>
      <protection locked="0"/>
    </xf>
    <xf numFmtId="0" fontId="31" fillId="0" borderId="0" xfId="2" applyFont="1" applyAlignment="1" applyProtection="1">
      <alignment vertical="center"/>
      <protection locked="0"/>
    </xf>
    <xf numFmtId="0" fontId="21" fillId="0" borderId="0" xfId="2" applyFont="1" applyAlignment="1" applyProtection="1">
      <alignment vertical="center"/>
      <protection locked="0"/>
    </xf>
    <xf numFmtId="0" fontId="21" fillId="0" borderId="0" xfId="2" applyFont="1" applyProtection="1">
      <protection locked="0"/>
    </xf>
    <xf numFmtId="173" fontId="6" fillId="0" borderId="7" xfId="2" applyNumberFormat="1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173" fontId="31" fillId="0" borderId="7" xfId="0" applyNumberFormat="1" applyFont="1" applyBorder="1" applyAlignment="1">
      <alignment horizontal="right" vertical="center"/>
    </xf>
    <xf numFmtId="49" fontId="31" fillId="3" borderId="35" xfId="2" applyNumberFormat="1" applyFont="1" applyFill="1" applyBorder="1" applyAlignment="1">
      <alignment vertical="center"/>
    </xf>
    <xf numFmtId="49" fontId="31" fillId="3" borderId="35" xfId="2" applyNumberFormat="1" applyFont="1" applyFill="1" applyBorder="1" applyAlignment="1">
      <alignment horizontal="center" vertical="center"/>
    </xf>
    <xf numFmtId="172" fontId="32" fillId="3" borderId="35" xfId="2" applyNumberFormat="1" applyFont="1" applyFill="1" applyBorder="1" applyAlignment="1">
      <alignment horizontal="right" vertical="center"/>
    </xf>
    <xf numFmtId="168" fontId="32" fillId="3" borderId="35" xfId="2" applyNumberFormat="1" applyFont="1" applyFill="1" applyBorder="1" applyAlignment="1">
      <alignment horizontal="right" vertical="center"/>
    </xf>
    <xf numFmtId="173" fontId="31" fillId="3" borderId="36" xfId="2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168" fontId="31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0" fontId="6" fillId="4" borderId="0" xfId="0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176" fontId="6" fillId="4" borderId="0" xfId="0" applyNumberFormat="1" applyFont="1" applyFill="1" applyBorder="1" applyAlignment="1" applyProtection="1">
      <alignment horizontal="right" vertical="center"/>
    </xf>
    <xf numFmtId="177" fontId="6" fillId="4" borderId="0" xfId="0" applyNumberFormat="1" applyFont="1" applyFill="1" applyBorder="1" applyAlignment="1" applyProtection="1">
      <alignment horizontal="right" vertical="center"/>
    </xf>
    <xf numFmtId="49" fontId="6" fillId="0" borderId="0" xfId="2" applyNumberFormat="1" applyFont="1" applyFill="1" applyBorder="1" applyAlignment="1">
      <alignment vertical="center"/>
    </xf>
    <xf numFmtId="2" fontId="31" fillId="0" borderId="0" xfId="0" applyNumberFormat="1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172" fontId="31" fillId="4" borderId="0" xfId="0" applyNumberFormat="1" applyFont="1" applyFill="1" applyBorder="1" applyAlignment="1">
      <alignment horizontal="right" vertical="center"/>
    </xf>
    <xf numFmtId="168" fontId="31" fillId="4" borderId="0" xfId="0" applyNumberFormat="1" applyFont="1" applyFill="1" applyBorder="1" applyAlignment="1">
      <alignment horizontal="right" vertical="center"/>
    </xf>
    <xf numFmtId="173" fontId="6" fillId="4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8" fontId="40" fillId="0" borderId="0" xfId="2" applyNumberFormat="1" applyFont="1" applyBorder="1" applyAlignment="1">
      <alignment horizontal="center" vertical="center" wrapText="1"/>
    </xf>
    <xf numFmtId="0" fontId="0" fillId="4" borderId="37" xfId="0" applyFill="1" applyBorder="1"/>
    <xf numFmtId="0" fontId="0" fillId="0" borderId="37" xfId="0" applyBorder="1"/>
    <xf numFmtId="3" fontId="0" fillId="0" borderId="37" xfId="0" applyNumberFormat="1" applyBorder="1"/>
    <xf numFmtId="180" fontId="0" fillId="0" borderId="37" xfId="4" applyNumberFormat="1" applyFont="1" applyBorder="1"/>
    <xf numFmtId="0" fontId="0" fillId="0" borderId="0" xfId="0" applyBorder="1"/>
    <xf numFmtId="181" fontId="0" fillId="0" borderId="0" xfId="0" applyNumberFormat="1" applyBorder="1"/>
    <xf numFmtId="181" fontId="0" fillId="0" borderId="37" xfId="0" applyNumberFormat="1" applyBorder="1"/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49" fontId="4" fillId="0" borderId="0" xfId="2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0" fontId="25" fillId="0" borderId="12" xfId="2" applyNumberFormat="1" applyFont="1" applyBorder="1" applyAlignment="1">
      <alignment horizontal="left" vertical="center" wrapText="1"/>
    </xf>
    <xf numFmtId="0" fontId="25" fillId="0" borderId="9" xfId="2" applyNumberFormat="1" applyFont="1" applyBorder="1" applyAlignment="1">
      <alignment horizontal="left" vertical="center" wrapText="1"/>
    </xf>
    <xf numFmtId="0" fontId="25" fillId="0" borderId="13" xfId="2" applyNumberFormat="1" applyFont="1" applyBorder="1" applyAlignment="1">
      <alignment horizontal="left" vertical="center" wrapText="1"/>
    </xf>
    <xf numFmtId="0" fontId="36" fillId="0" borderId="0" xfId="2" applyFont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1" fillId="0" borderId="0" xfId="2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49" fontId="2" fillId="0" borderId="0" xfId="2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1" fontId="6" fillId="0" borderId="0" xfId="2" applyNumberFormat="1" applyFont="1" applyFill="1" applyBorder="1" applyAlignment="1">
      <alignment horizontal="center" vertical="center"/>
    </xf>
    <xf numFmtId="0" fontId="22" fillId="0" borderId="0" xfId="7"/>
    <xf numFmtId="49" fontId="11" fillId="0" borderId="0" xfId="2" applyNumberFormat="1" applyAlignment="1">
      <alignment horizontal="center" vertical="center" wrapText="1"/>
    </xf>
    <xf numFmtId="49" fontId="11" fillId="0" borderId="0" xfId="2" applyNumberFormat="1" applyAlignment="1">
      <alignment horizontal="left" vertical="center" wrapText="1"/>
    </xf>
    <xf numFmtId="2" fontId="11" fillId="0" borderId="0" xfId="2" applyNumberFormat="1" applyAlignment="1">
      <alignment horizontal="right" vertical="center"/>
    </xf>
    <xf numFmtId="0" fontId="22" fillId="0" borderId="0" xfId="7" applyFill="1" applyBorder="1"/>
    <xf numFmtId="0" fontId="11" fillId="0" borderId="0" xfId="2" applyFill="1" applyBorder="1"/>
    <xf numFmtId="168" fontId="30" fillId="4" borderId="35" xfId="2" applyNumberFormat="1" applyFont="1" applyFill="1" applyBorder="1" applyAlignment="1">
      <alignment vertical="center" wrapText="1"/>
    </xf>
    <xf numFmtId="0" fontId="22" fillId="0" borderId="0" xfId="7" applyBorder="1"/>
    <xf numFmtId="172" fontId="31" fillId="0" borderId="0" xfId="2" applyNumberFormat="1" applyFont="1" applyFill="1" applyBorder="1" applyAlignment="1">
      <alignment vertical="center"/>
    </xf>
    <xf numFmtId="0" fontId="33" fillId="0" borderId="0" xfId="7" applyFont="1"/>
    <xf numFmtId="0" fontId="33" fillId="0" borderId="0" xfId="7" applyFont="1" applyFill="1" applyBorder="1"/>
    <xf numFmtId="0" fontId="33" fillId="0" borderId="0" xfId="7" applyFont="1" applyBorder="1"/>
    <xf numFmtId="0" fontId="31" fillId="0" borderId="0" xfId="2" applyFont="1" applyFill="1" applyBorder="1" applyAlignment="1">
      <alignment vertical="center" wrapText="1"/>
    </xf>
    <xf numFmtId="0" fontId="30" fillId="0" borderId="31" xfId="2" applyFont="1" applyFill="1" applyBorder="1" applyAlignment="1">
      <alignment horizontal="center" vertical="center"/>
    </xf>
    <xf numFmtId="0" fontId="31" fillId="0" borderId="0" xfId="7" applyFont="1" applyFill="1" applyBorder="1" applyAlignment="1">
      <alignment vertical="center" wrapText="1"/>
    </xf>
    <xf numFmtId="0" fontId="31" fillId="0" borderId="0" xfId="7" applyFont="1" applyFill="1" applyBorder="1" applyAlignment="1">
      <alignment horizontal="center" vertical="center"/>
    </xf>
    <xf numFmtId="4" fontId="33" fillId="0" borderId="0" xfId="2" applyNumberFormat="1" applyFont="1" applyFill="1" applyBorder="1" applyAlignment="1">
      <alignment horizontal="right" vertical="center"/>
    </xf>
    <xf numFmtId="4" fontId="31" fillId="0" borderId="0" xfId="7" applyNumberFormat="1" applyFont="1" applyFill="1" applyBorder="1" applyAlignment="1">
      <alignment horizontal="right" vertical="center"/>
    </xf>
    <xf numFmtId="0" fontId="2" fillId="0" borderId="0" xfId="5" applyFont="1" applyFill="1" applyBorder="1" applyAlignment="1" applyProtection="1">
      <alignment vertical="center" wrapText="1"/>
      <protection hidden="1"/>
    </xf>
    <xf numFmtId="49" fontId="31" fillId="0" borderId="0" xfId="2" applyNumberFormat="1" applyFont="1" applyBorder="1" applyAlignment="1">
      <alignment horizontal="left" vertical="center"/>
    </xf>
    <xf numFmtId="4" fontId="30" fillId="0" borderId="0" xfId="2" applyNumberFormat="1" applyFont="1" applyFill="1" applyBorder="1" applyAlignment="1">
      <alignment vertical="center"/>
    </xf>
    <xf numFmtId="49" fontId="31" fillId="0" borderId="0" xfId="2" applyNumberFormat="1" applyFont="1" applyBorder="1" applyAlignment="1">
      <alignment vertical="center" wrapText="1"/>
    </xf>
    <xf numFmtId="4" fontId="30" fillId="0" borderId="0" xfId="2" applyNumberFormat="1" applyFont="1" applyBorder="1" applyAlignment="1">
      <alignment vertical="center"/>
    </xf>
    <xf numFmtId="4" fontId="31" fillId="0" borderId="0" xfId="2" applyNumberFormat="1" applyFont="1" applyFill="1" applyBorder="1" applyAlignment="1">
      <alignment horizontal="right" vertical="center"/>
    </xf>
    <xf numFmtId="49" fontId="31" fillId="0" borderId="0" xfId="2" applyNumberFormat="1" applyFont="1" applyAlignment="1">
      <alignment horizontal="center" vertical="center" wrapText="1"/>
    </xf>
    <xf numFmtId="49" fontId="31" fillId="0" borderId="0" xfId="2" applyNumberFormat="1" applyFont="1" applyAlignment="1">
      <alignment horizontal="left" vertical="center" wrapText="1"/>
    </xf>
    <xf numFmtId="2" fontId="31" fillId="0" borderId="0" xfId="2" applyNumberFormat="1" applyFont="1" applyAlignment="1">
      <alignment horizontal="right" vertical="center"/>
    </xf>
    <xf numFmtId="49" fontId="31" fillId="0" borderId="0" xfId="2" applyNumberFormat="1" applyFont="1" applyFill="1" applyBorder="1" applyAlignment="1">
      <alignment horizontal="left" vertical="center"/>
    </xf>
    <xf numFmtId="171" fontId="30" fillId="3" borderId="17" xfId="2" applyNumberFormat="1" applyFont="1" applyFill="1" applyBorder="1" applyAlignment="1">
      <alignment vertical="center"/>
    </xf>
    <xf numFmtId="0" fontId="31" fillId="3" borderId="18" xfId="2" applyFont="1" applyFill="1" applyBorder="1" applyAlignment="1">
      <alignment vertical="center"/>
    </xf>
    <xf numFmtId="172" fontId="31" fillId="3" borderId="18" xfId="2" applyNumberFormat="1" applyFont="1" applyFill="1" applyBorder="1" applyAlignment="1">
      <alignment vertical="center"/>
    </xf>
    <xf numFmtId="168" fontId="31" fillId="3" borderId="18" xfId="2" applyNumberFormat="1" applyFont="1" applyFill="1" applyBorder="1" applyAlignment="1">
      <alignment vertical="center"/>
    </xf>
    <xf numFmtId="173" fontId="31" fillId="3" borderId="18" xfId="2" applyNumberFormat="1" applyFont="1" applyFill="1" applyBorder="1" applyAlignment="1">
      <alignment horizontal="right" vertical="center"/>
    </xf>
    <xf numFmtId="173" fontId="31" fillId="3" borderId="19" xfId="2" applyNumberFormat="1" applyFont="1" applyFill="1" applyBorder="1" applyAlignment="1">
      <alignment horizontal="right" vertical="center"/>
    </xf>
    <xf numFmtId="171" fontId="30" fillId="3" borderId="20" xfId="2" applyNumberFormat="1" applyFont="1" applyFill="1" applyBorder="1" applyAlignment="1">
      <alignment vertical="center"/>
    </xf>
    <xf numFmtId="173" fontId="31" fillId="0" borderId="10" xfId="2" applyNumberFormat="1" applyFont="1" applyFill="1" applyBorder="1" applyAlignment="1">
      <alignment horizontal="right" vertical="center"/>
    </xf>
    <xf numFmtId="0" fontId="33" fillId="3" borderId="20" xfId="7" applyFont="1" applyFill="1" applyBorder="1"/>
    <xf numFmtId="0" fontId="11" fillId="0" borderId="10" xfId="2" applyBorder="1"/>
    <xf numFmtId="0" fontId="22" fillId="0" borderId="10" xfId="7" applyBorder="1"/>
    <xf numFmtId="49" fontId="30" fillId="3" borderId="22" xfId="2" applyNumberFormat="1" applyFont="1" applyFill="1" applyBorder="1" applyAlignment="1">
      <alignment horizontal="left" vertical="center"/>
    </xf>
    <xf numFmtId="0" fontId="35" fillId="3" borderId="38" xfId="7" applyFont="1" applyFill="1" applyBorder="1"/>
    <xf numFmtId="49" fontId="30" fillId="3" borderId="22" xfId="2" applyNumberFormat="1" applyFont="1" applyFill="1" applyBorder="1" applyAlignment="1">
      <alignment vertical="center" wrapText="1"/>
    </xf>
    <xf numFmtId="4" fontId="30" fillId="3" borderId="22" xfId="2" applyNumberFormat="1" applyFont="1" applyFill="1" applyBorder="1" applyAlignment="1">
      <alignment vertical="center"/>
    </xf>
    <xf numFmtId="0" fontId="24" fillId="3" borderId="23" xfId="7" applyFont="1" applyFill="1" applyBorder="1"/>
    <xf numFmtId="0" fontId="30" fillId="3" borderId="18" xfId="2" applyFont="1" applyFill="1" applyBorder="1" applyAlignment="1">
      <alignment vertical="center"/>
    </xf>
    <xf numFmtId="0" fontId="2" fillId="0" borderId="0" xfId="6" applyFont="1" applyFill="1" applyBorder="1" applyAlignment="1" applyProtection="1">
      <alignment vertical="center" wrapText="1"/>
      <protection hidden="1"/>
    </xf>
    <xf numFmtId="0" fontId="33" fillId="0" borderId="0" xfId="2" applyNumberFormat="1" applyFont="1" applyFill="1" applyBorder="1" applyAlignment="1">
      <alignment horizontal="center" vertical="center"/>
    </xf>
    <xf numFmtId="49" fontId="31" fillId="0" borderId="0" xfId="2" applyNumberFormat="1" applyFont="1" applyFill="1" applyBorder="1" applyAlignment="1">
      <alignment horizontal="center" vertical="center" wrapText="1"/>
    </xf>
    <xf numFmtId="49" fontId="31" fillId="0" borderId="0" xfId="2" applyNumberFormat="1" applyFont="1" applyFill="1" applyBorder="1" applyAlignment="1">
      <alignment horizontal="left" vertical="center" wrapText="1"/>
    </xf>
    <xf numFmtId="2" fontId="31" fillId="0" borderId="0" xfId="2" applyNumberFormat="1" applyFont="1" applyFill="1" applyBorder="1" applyAlignment="1">
      <alignment horizontal="right" vertical="center"/>
    </xf>
    <xf numFmtId="0" fontId="33" fillId="3" borderId="17" xfId="7" applyFont="1" applyFill="1" applyBorder="1"/>
    <xf numFmtId="0" fontId="30" fillId="3" borderId="18" xfId="2" applyFont="1" applyFill="1" applyBorder="1" applyAlignment="1">
      <alignment horizontal="left" vertical="center"/>
    </xf>
    <xf numFmtId="49" fontId="30" fillId="3" borderId="18" xfId="2" applyNumberFormat="1" applyFont="1" applyFill="1" applyBorder="1" applyAlignment="1">
      <alignment vertical="center" wrapText="1"/>
    </xf>
    <xf numFmtId="4" fontId="30" fillId="3" borderId="18" xfId="2" applyNumberFormat="1" applyFont="1" applyFill="1" applyBorder="1" applyAlignment="1">
      <alignment vertical="center"/>
    </xf>
    <xf numFmtId="0" fontId="22" fillId="3" borderId="19" xfId="7" applyFill="1" applyBorder="1"/>
    <xf numFmtId="0" fontId="31" fillId="0" borderId="0" xfId="2" applyFont="1" applyBorder="1" applyAlignment="1"/>
    <xf numFmtId="168" fontId="30" fillId="4" borderId="35" xfId="2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25" fillId="2" borderId="15" xfId="2" applyFont="1" applyFill="1" applyBorder="1" applyAlignment="1">
      <alignment vertical="center"/>
    </xf>
    <xf numFmtId="0" fontId="25" fillId="0" borderId="3" xfId="2" applyFont="1" applyBorder="1" applyAlignment="1">
      <alignment vertical="center"/>
    </xf>
    <xf numFmtId="0" fontId="25" fillId="0" borderId="16" xfId="2" applyFont="1" applyBorder="1" applyAlignment="1">
      <alignment vertical="center"/>
    </xf>
    <xf numFmtId="0" fontId="25" fillId="0" borderId="12" xfId="2" applyNumberFormat="1" applyFont="1" applyBorder="1" applyAlignment="1">
      <alignment horizontal="left" vertical="center" wrapText="1"/>
    </xf>
    <xf numFmtId="0" fontId="25" fillId="0" borderId="9" xfId="2" applyNumberFormat="1" applyFont="1" applyBorder="1" applyAlignment="1">
      <alignment horizontal="left" vertical="center" wrapText="1"/>
    </xf>
    <xf numFmtId="0" fontId="25" fillId="0" borderId="13" xfId="2" applyNumberFormat="1" applyFont="1" applyBorder="1" applyAlignment="1">
      <alignment horizontal="left" vertical="center" wrapText="1"/>
    </xf>
    <xf numFmtId="0" fontId="25" fillId="0" borderId="12" xfId="2" applyNumberFormat="1" applyFont="1" applyBorder="1" applyAlignment="1">
      <alignment horizontal="left" vertical="center"/>
    </xf>
    <xf numFmtId="0" fontId="25" fillId="0" borderId="9" xfId="2" applyNumberFormat="1" applyFont="1" applyBorder="1" applyAlignment="1">
      <alignment horizontal="left" vertical="center"/>
    </xf>
    <xf numFmtId="0" fontId="25" fillId="0" borderId="13" xfId="2" applyNumberFormat="1" applyFont="1" applyBorder="1" applyAlignment="1">
      <alignment horizontal="left" vertical="center"/>
    </xf>
    <xf numFmtId="0" fontId="28" fillId="0" borderId="0" xfId="2" applyFont="1" applyAlignment="1">
      <alignment horizontal="left" vertical="center" wrapText="1"/>
    </xf>
    <xf numFmtId="0" fontId="36" fillId="0" borderId="0" xfId="2" applyFont="1" applyBorder="1" applyAlignment="1">
      <alignment vertical="center"/>
    </xf>
    <xf numFmtId="168" fontId="30" fillId="4" borderId="35" xfId="2" applyNumberFormat="1" applyFont="1" applyFill="1" applyBorder="1" applyAlignment="1">
      <alignment horizontal="center" vertical="center" wrapText="1"/>
    </xf>
    <xf numFmtId="16" fontId="31" fillId="0" borderId="0" xfId="0" applyNumberFormat="1" applyFont="1" applyBorder="1" applyAlignment="1">
      <alignment horizontal="right" vertical="center"/>
    </xf>
    <xf numFmtId="171" fontId="31" fillId="0" borderId="0" xfId="2" applyNumberFormat="1" applyFont="1" applyFill="1" applyBorder="1" applyAlignment="1">
      <alignment horizontal="right" vertical="center"/>
    </xf>
    <xf numFmtId="0" fontId="31" fillId="0" borderId="0" xfId="2" applyFont="1" applyFill="1" applyBorder="1" applyAlignment="1">
      <alignment horizontal="right" vertical="center"/>
    </xf>
    <xf numFmtId="14" fontId="31" fillId="0" borderId="0" xfId="2" applyNumberFormat="1" applyFont="1" applyFill="1" applyBorder="1" applyAlignment="1">
      <alignment horizontal="right" vertical="center"/>
    </xf>
    <xf numFmtId="0" fontId="25" fillId="6" borderId="0" xfId="2" applyFont="1" applyFill="1" applyAlignment="1">
      <alignment vertical="center"/>
    </xf>
    <xf numFmtId="167" fontId="12" fillId="0" borderId="0" xfId="2" applyNumberFormat="1" applyFont="1" applyFill="1" applyAlignment="1">
      <alignment vertical="center"/>
    </xf>
    <xf numFmtId="0" fontId="25" fillId="0" borderId="0" xfId="2" applyFont="1" applyFill="1" applyAlignment="1">
      <alignment vertical="center"/>
    </xf>
    <xf numFmtId="0" fontId="0" fillId="0" borderId="0" xfId="0" applyFill="1"/>
    <xf numFmtId="7" fontId="10" fillId="6" borderId="0" xfId="0" applyNumberFormat="1" applyFont="1" applyFill="1" applyBorder="1" applyAlignment="1" applyProtection="1">
      <alignment horizontal="right" vertical="center"/>
    </xf>
    <xf numFmtId="177" fontId="10" fillId="6" borderId="0" xfId="0" applyNumberFormat="1" applyFont="1" applyFill="1" applyBorder="1" applyAlignment="1" applyProtection="1">
      <alignment horizontal="right" vertical="center"/>
    </xf>
    <xf numFmtId="177" fontId="31" fillId="6" borderId="0" xfId="0" applyNumberFormat="1" applyFont="1" applyFill="1" applyBorder="1" applyAlignment="1">
      <alignment horizontal="right" vertical="center"/>
    </xf>
    <xf numFmtId="177" fontId="6" fillId="6" borderId="0" xfId="0" applyNumberFormat="1" applyFont="1" applyFill="1" applyBorder="1" applyAlignment="1" applyProtection="1">
      <alignment horizontal="right" vertical="center"/>
    </xf>
    <xf numFmtId="168" fontId="10" fillId="6" borderId="0" xfId="0" applyNumberFormat="1" applyFont="1" applyFill="1" applyBorder="1" applyAlignment="1">
      <alignment horizontal="right" vertical="center"/>
    </xf>
    <xf numFmtId="168" fontId="33" fillId="6" borderId="0" xfId="0" applyNumberFormat="1" applyFont="1" applyFill="1" applyBorder="1" applyAlignment="1">
      <alignment horizontal="right" vertical="center"/>
    </xf>
    <xf numFmtId="168" fontId="6" fillId="6" borderId="0" xfId="0" applyNumberFormat="1" applyFont="1" applyFill="1" applyBorder="1" applyAlignment="1">
      <alignment horizontal="right" vertical="center"/>
    </xf>
    <xf numFmtId="4" fontId="33" fillId="6" borderId="0" xfId="2" applyNumberFormat="1" applyFont="1" applyFill="1" applyBorder="1" applyAlignment="1">
      <alignment horizontal="right" vertical="center"/>
    </xf>
    <xf numFmtId="168" fontId="31" fillId="6" borderId="0" xfId="2" applyNumberFormat="1" applyFont="1" applyFill="1" applyBorder="1" applyAlignment="1">
      <alignment vertical="center"/>
    </xf>
    <xf numFmtId="0" fontId="42" fillId="0" borderId="0" xfId="2" applyFont="1" applyFill="1" applyAlignment="1">
      <alignment vertical="center"/>
    </xf>
  </cellXfs>
  <cellStyles count="8">
    <cellStyle name="čárky 2" xfId="1"/>
    <cellStyle name="Normální" xfId="0" builtinId="0"/>
    <cellStyle name="normální 2" xfId="2"/>
    <cellStyle name="Normální 25" xfId="5"/>
    <cellStyle name="Normální 27" xfId="6"/>
    <cellStyle name="normální 3" xfId="3"/>
    <cellStyle name="Normální 4" xfId="7"/>
    <cellStyle name="Procen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7"/>
  <sheetViews>
    <sheetView tabSelected="1" topLeftCell="E10" zoomScale="90" zoomScaleNormal="90" zoomScaleSheetLayoutView="100" workbookViewId="0">
      <selection activeCell="I13" sqref="I13"/>
    </sheetView>
  </sheetViews>
  <sheetFormatPr defaultColWidth="10.5" defaultRowHeight="14.25" x14ac:dyDescent="0.2"/>
  <cols>
    <col min="1" max="1" width="0" style="1" hidden="1" customWidth="1"/>
    <col min="2" max="2" width="0" style="2" hidden="1" customWidth="1"/>
    <col min="3" max="3" width="0" style="3" hidden="1" customWidth="1"/>
    <col min="4" max="4" width="0" style="1" hidden="1" customWidth="1"/>
    <col min="5" max="5" width="10.75" style="4" customWidth="1"/>
    <col min="6" max="6" width="40.625" style="1" customWidth="1"/>
    <col min="7" max="7" width="19" style="1" customWidth="1"/>
    <col min="8" max="8" width="16.5" style="5" customWidth="1"/>
    <col min="9" max="9" width="22.625" style="6" customWidth="1"/>
    <col min="10" max="10" width="10.125" style="7" bestFit="1" customWidth="1"/>
    <col min="11" max="11" width="10.375" style="8" bestFit="1" customWidth="1"/>
    <col min="12" max="13" width="4" style="1" customWidth="1"/>
    <col min="14" max="14" width="4.125" style="1" customWidth="1"/>
    <col min="15" max="15" width="11.875" style="1" bestFit="1" customWidth="1"/>
    <col min="16" max="255" width="8.375" style="1" customWidth="1"/>
  </cols>
  <sheetData>
    <row r="1" spans="1:255" ht="23.25" x14ac:dyDescent="0.2">
      <c r="A1" s="239"/>
      <c r="B1" s="240"/>
      <c r="C1" s="241"/>
      <c r="D1" s="239"/>
      <c r="E1" s="242"/>
      <c r="F1" s="243" t="s">
        <v>140</v>
      </c>
      <c r="G1" s="239"/>
      <c r="H1" s="244"/>
      <c r="I1" s="245"/>
      <c r="J1" s="246"/>
      <c r="K1" s="247"/>
      <c r="L1" s="248"/>
      <c r="M1" s="249"/>
      <c r="N1" s="249"/>
      <c r="O1" s="249"/>
      <c r="P1" s="249"/>
    </row>
    <row r="2" spans="1:255" ht="15" x14ac:dyDescent="0.2">
      <c r="A2" s="239"/>
      <c r="B2" s="240"/>
      <c r="C2" s="241"/>
      <c r="D2" s="239"/>
      <c r="E2" s="242"/>
      <c r="F2" s="250"/>
      <c r="G2" s="239"/>
      <c r="H2" s="244"/>
      <c r="I2" s="245"/>
      <c r="J2" s="246"/>
      <c r="K2" s="247"/>
      <c r="L2" s="248"/>
      <c r="M2" s="249"/>
      <c r="N2" s="249"/>
      <c r="O2" s="249"/>
      <c r="P2" s="249"/>
    </row>
    <row r="3" spans="1:255" ht="18.75" customHeight="1" x14ac:dyDescent="0.2">
      <c r="A3" s="239"/>
      <c r="B3" s="240"/>
      <c r="C3" s="241"/>
      <c r="D3" s="239"/>
      <c r="E3" s="28" t="s">
        <v>15</v>
      </c>
      <c r="F3" s="463" t="s">
        <v>126</v>
      </c>
      <c r="G3" s="463"/>
      <c r="H3" s="463"/>
      <c r="I3" s="463"/>
      <c r="J3" s="463"/>
      <c r="K3" s="247"/>
      <c r="L3" s="248"/>
      <c r="M3" s="249"/>
      <c r="N3" s="249"/>
      <c r="O3" s="249"/>
      <c r="P3" s="249"/>
    </row>
    <row r="4" spans="1:255" ht="18.75" x14ac:dyDescent="0.2">
      <c r="A4" s="239"/>
      <c r="B4" s="240"/>
      <c r="C4" s="241"/>
      <c r="D4" s="239"/>
      <c r="E4" s="28"/>
      <c r="F4" s="249"/>
      <c r="G4" s="38"/>
      <c r="H4" s="38"/>
      <c r="I4" s="38"/>
      <c r="J4" s="29"/>
      <c r="K4" s="247"/>
      <c r="L4" s="248"/>
      <c r="M4" s="249"/>
      <c r="N4" s="249"/>
      <c r="O4" s="249"/>
      <c r="P4" s="249"/>
    </row>
    <row r="5" spans="1:255" ht="15" x14ac:dyDescent="0.2">
      <c r="A5" s="239"/>
      <c r="B5" s="240"/>
      <c r="C5" s="241"/>
      <c r="D5" s="239"/>
      <c r="E5" s="239"/>
      <c r="F5" s="239"/>
      <c r="G5" s="250"/>
      <c r="H5" s="244"/>
      <c r="I5" s="245"/>
      <c r="J5" s="246"/>
      <c r="K5" s="247"/>
      <c r="L5" s="248"/>
      <c r="M5" s="249"/>
      <c r="N5" s="249"/>
      <c r="O5" s="249"/>
      <c r="P5" s="249"/>
    </row>
    <row r="6" spans="1:255" ht="15" x14ac:dyDescent="0.2">
      <c r="A6" s="239"/>
      <c r="B6" s="240"/>
      <c r="C6" s="241"/>
      <c r="D6" s="239"/>
      <c r="E6" s="239" t="s">
        <v>0</v>
      </c>
      <c r="F6" s="250" t="s">
        <v>141</v>
      </c>
      <c r="G6" s="251"/>
      <c r="H6" s="291"/>
      <c r="I6" s="293"/>
      <c r="J6" s="246"/>
      <c r="K6" s="247"/>
      <c r="L6" s="248"/>
      <c r="M6" s="249"/>
      <c r="N6" s="249"/>
      <c r="O6" s="249"/>
      <c r="P6" s="249"/>
    </row>
    <row r="7" spans="1:255" x14ac:dyDescent="0.2">
      <c r="A7"/>
      <c r="B7"/>
      <c r="C7"/>
      <c r="D7"/>
      <c r="E7" s="473"/>
      <c r="F7" s="47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5" x14ac:dyDescent="0.2">
      <c r="A8" s="239"/>
      <c r="B8" s="240"/>
      <c r="C8" s="241"/>
      <c r="D8" s="239"/>
      <c r="E8" s="470" t="s">
        <v>214</v>
      </c>
      <c r="F8" s="470"/>
      <c r="G8" s="251"/>
      <c r="H8" s="292"/>
      <c r="I8" s="245"/>
      <c r="J8" s="246"/>
      <c r="K8" s="247"/>
      <c r="L8" s="248"/>
      <c r="M8" s="249"/>
      <c r="N8" s="249"/>
      <c r="O8" s="249"/>
      <c r="P8" s="249"/>
    </row>
    <row r="9" spans="1:255" ht="15" x14ac:dyDescent="0.2">
      <c r="A9" s="239"/>
      <c r="B9" s="240"/>
      <c r="C9" s="241"/>
      <c r="D9" s="239"/>
      <c r="E9" s="483" t="s">
        <v>215</v>
      </c>
      <c r="F9" s="483"/>
      <c r="G9" s="251"/>
      <c r="H9" s="292"/>
      <c r="I9" s="245"/>
      <c r="J9" s="246"/>
      <c r="K9" s="247"/>
      <c r="L9" s="248"/>
      <c r="M9" s="249"/>
      <c r="N9" s="249"/>
      <c r="O9" s="249"/>
      <c r="P9" s="249"/>
    </row>
    <row r="10" spans="1:255" ht="15.75" thickBot="1" x14ac:dyDescent="0.25">
      <c r="A10" s="239"/>
      <c r="B10" s="240"/>
      <c r="C10" s="241"/>
      <c r="D10" s="239"/>
      <c r="E10" s="471"/>
      <c r="F10" s="472"/>
      <c r="G10" s="250"/>
      <c r="H10" s="244"/>
      <c r="I10" s="245"/>
      <c r="J10" s="246"/>
      <c r="K10" s="247"/>
      <c r="L10" s="248"/>
      <c r="M10" s="249"/>
      <c r="N10" s="249"/>
      <c r="O10" s="249"/>
      <c r="P10" s="249"/>
    </row>
    <row r="11" spans="1:255" ht="15.75" thickBot="1" x14ac:dyDescent="0.25">
      <c r="A11" s="239"/>
      <c r="B11" s="240"/>
      <c r="C11" s="241"/>
      <c r="D11" s="239"/>
      <c r="E11" s="454" t="s">
        <v>16</v>
      </c>
      <c r="F11" s="454"/>
      <c r="G11" s="454"/>
      <c r="H11" s="454"/>
      <c r="I11" s="454"/>
      <c r="J11" s="246"/>
      <c r="K11" s="247"/>
      <c r="L11" s="248"/>
      <c r="M11" s="249"/>
      <c r="N11" s="249"/>
      <c r="O11" s="249"/>
      <c r="P11" s="249"/>
    </row>
    <row r="12" spans="1:255" ht="18.399999999999999" customHeight="1" thickBot="1" x14ac:dyDescent="0.25">
      <c r="A12" s="239"/>
      <c r="B12" s="240"/>
      <c r="C12" s="241"/>
      <c r="D12" s="252"/>
      <c r="E12" s="253"/>
      <c r="F12" s="254"/>
      <c r="G12" s="255"/>
      <c r="H12" s="256"/>
      <c r="I12" s="257" t="s">
        <v>1</v>
      </c>
      <c r="J12" s="246"/>
      <c r="K12" s="247"/>
      <c r="L12" s="258"/>
      <c r="M12" s="249"/>
      <c r="N12" s="249"/>
      <c r="O12" s="249"/>
      <c r="P12" s="249"/>
    </row>
    <row r="13" spans="1:255" ht="36" customHeight="1" thickBot="1" x14ac:dyDescent="0.25">
      <c r="A13" s="239"/>
      <c r="B13" s="240"/>
      <c r="C13" s="241"/>
      <c r="D13" s="252"/>
      <c r="E13" s="30" t="s">
        <v>128</v>
      </c>
      <c r="F13" s="457" t="s">
        <v>130</v>
      </c>
      <c r="G13" s="458"/>
      <c r="H13" s="459"/>
      <c r="I13" s="31">
        <f>'SO401.A'!H9+'SO401.A'!I9+'SO401.A'!H50+'SO401.A'!I50+'SO401.A'!H70+'SO401.A'!I70+'SO401.A'!H79+'SO401.A'!I79+'SO401.A'!H86+'SO401.A'!I86+'SO401.A'!H93+'SO401.A'!I93+'SO401.A'!H100+'SO401.A'!I100</f>
        <v>0</v>
      </c>
      <c r="J13" s="246"/>
      <c r="K13" s="276"/>
      <c r="L13" s="277"/>
      <c r="M13" s="278"/>
      <c r="N13" s="278"/>
      <c r="O13" s="278"/>
      <c r="P13" s="278"/>
      <c r="Q13" s="279"/>
    </row>
    <row r="14" spans="1:255" ht="36" customHeight="1" thickBot="1" x14ac:dyDescent="0.25">
      <c r="A14" s="239"/>
      <c r="B14" s="240"/>
      <c r="C14" s="241"/>
      <c r="D14" s="252"/>
      <c r="E14" s="30" t="s">
        <v>129</v>
      </c>
      <c r="F14" s="385" t="s">
        <v>127</v>
      </c>
      <c r="G14" s="386"/>
      <c r="H14" s="387"/>
      <c r="I14" s="31">
        <f>'SO401.B'!H19+'SO401.B'!H37</f>
        <v>0</v>
      </c>
      <c r="J14" s="246"/>
      <c r="K14" s="276"/>
      <c r="L14" s="277"/>
      <c r="M14" s="278"/>
      <c r="N14" s="278"/>
      <c r="O14" s="278"/>
      <c r="P14" s="278"/>
      <c r="Q14" s="279"/>
    </row>
    <row r="15" spans="1:255" ht="35.25" customHeight="1" thickBot="1" x14ac:dyDescent="0.25">
      <c r="A15" s="239"/>
      <c r="B15" s="240"/>
      <c r="C15" s="241"/>
      <c r="D15" s="252"/>
      <c r="E15" s="32"/>
      <c r="F15" s="460" t="s">
        <v>131</v>
      </c>
      <c r="G15" s="461"/>
      <c r="H15" s="462"/>
      <c r="I15" s="31">
        <f>Vedlejsi_ostatni_SO401!H18+Vedlejsi_ostatni_SO401!I18</f>
        <v>0</v>
      </c>
      <c r="J15" s="246"/>
      <c r="K15" s="276"/>
      <c r="L15" s="277"/>
      <c r="M15" s="278"/>
      <c r="N15" s="278"/>
      <c r="O15" s="278"/>
      <c r="P15" s="278"/>
      <c r="Q15" s="279"/>
    </row>
    <row r="16" spans="1:255" ht="7.5" customHeight="1" thickBot="1" x14ac:dyDescent="0.25">
      <c r="A16" s="239"/>
      <c r="B16" s="240"/>
      <c r="C16" s="241"/>
      <c r="D16" s="252"/>
      <c r="E16" s="32"/>
      <c r="F16" s="259"/>
      <c r="G16" s="260"/>
      <c r="H16" s="261"/>
      <c r="I16" s="262"/>
      <c r="J16" s="246"/>
      <c r="K16" s="276"/>
      <c r="L16" s="277"/>
      <c r="M16" s="278"/>
      <c r="N16" s="278"/>
      <c r="O16" s="278"/>
      <c r="P16" s="278"/>
      <c r="Q16" s="279"/>
    </row>
    <row r="17" spans="1:17" ht="33.75" customHeight="1" thickBot="1" x14ac:dyDescent="0.25">
      <c r="A17" s="239"/>
      <c r="B17" s="240"/>
      <c r="C17" s="241"/>
      <c r="D17" s="252"/>
      <c r="E17" s="455" t="s">
        <v>18</v>
      </c>
      <c r="F17" s="455"/>
      <c r="G17" s="456"/>
      <c r="H17" s="263"/>
      <c r="I17" s="264">
        <f>SUM(I13:I16)</f>
        <v>0</v>
      </c>
      <c r="J17" s="246"/>
      <c r="K17" s="276"/>
      <c r="L17" s="277"/>
      <c r="M17" s="278"/>
      <c r="N17" s="278"/>
      <c r="O17" s="278"/>
      <c r="P17" s="278"/>
      <c r="Q17" s="279"/>
    </row>
    <row r="18" spans="1:17" ht="15" x14ac:dyDescent="0.2">
      <c r="A18" s="239"/>
      <c r="B18" s="240"/>
      <c r="C18" s="241"/>
      <c r="D18" s="252"/>
      <c r="E18" s="250"/>
      <c r="F18" s="252"/>
      <c r="G18" s="252"/>
      <c r="H18" s="274" t="s">
        <v>41</v>
      </c>
      <c r="I18" s="245">
        <f>I17*1.21</f>
        <v>0</v>
      </c>
      <c r="J18" s="246"/>
      <c r="K18" s="276"/>
      <c r="L18" s="280"/>
      <c r="M18" s="278"/>
      <c r="N18" s="278"/>
      <c r="O18" s="281"/>
      <c r="P18" s="278"/>
      <c r="Q18" s="279"/>
    </row>
    <row r="19" spans="1:17" ht="15" x14ac:dyDescent="0.2">
      <c r="A19" s="239"/>
      <c r="B19" s="240"/>
      <c r="C19" s="241"/>
      <c r="D19" s="252"/>
      <c r="E19" s="265"/>
      <c r="F19" s="252"/>
      <c r="G19" s="252"/>
      <c r="H19" s="244"/>
      <c r="I19" s="245"/>
      <c r="J19" s="246"/>
      <c r="K19" s="276"/>
      <c r="L19" s="280"/>
      <c r="M19" s="278"/>
      <c r="N19" s="278"/>
      <c r="O19" s="281"/>
      <c r="P19" s="278"/>
      <c r="Q19" s="279"/>
    </row>
    <row r="20" spans="1:17" ht="15" x14ac:dyDescent="0.2">
      <c r="A20" s="239"/>
      <c r="B20" s="240"/>
      <c r="C20" s="241"/>
      <c r="D20" s="252"/>
      <c r="E20" s="294"/>
      <c r="F20" s="294"/>
      <c r="G20" s="294"/>
      <c r="H20" s="294"/>
      <c r="I20" s="294"/>
      <c r="J20" s="246"/>
      <c r="K20" s="247"/>
      <c r="L20" s="248"/>
      <c r="M20" s="249"/>
      <c r="N20" s="249"/>
      <c r="O20" s="249"/>
      <c r="P20" s="249"/>
    </row>
    <row r="21" spans="1:17" ht="15" x14ac:dyDescent="0.2">
      <c r="A21" s="239"/>
      <c r="B21" s="240"/>
      <c r="C21" s="241"/>
      <c r="D21" s="252"/>
      <c r="E21" s="374"/>
      <c r="F21" s="374" t="s">
        <v>64</v>
      </c>
      <c r="G21" s="374" t="s">
        <v>65</v>
      </c>
      <c r="H21" s="374"/>
      <c r="I21" s="374" t="s">
        <v>66</v>
      </c>
      <c r="J21" s="374" t="s">
        <v>67</v>
      </c>
      <c r="K21" s="374" t="s">
        <v>68</v>
      </c>
      <c r="L21" s="248"/>
      <c r="M21" s="249"/>
      <c r="N21" s="249"/>
      <c r="O21" s="249"/>
      <c r="P21" s="249"/>
    </row>
    <row r="22" spans="1:17" ht="15" x14ac:dyDescent="0.2">
      <c r="A22" s="239"/>
      <c r="B22" s="240"/>
      <c r="C22" s="241"/>
      <c r="D22" s="252"/>
      <c r="E22" s="375">
        <v>1</v>
      </c>
      <c r="F22" s="375" t="s">
        <v>69</v>
      </c>
      <c r="G22" s="375"/>
      <c r="H22" s="375" t="s">
        <v>70</v>
      </c>
      <c r="I22" s="376">
        <f>I17</f>
        <v>0</v>
      </c>
      <c r="J22" s="376">
        <f>I22*0.21</f>
        <v>0</v>
      </c>
      <c r="K22" s="376">
        <f>I18</f>
        <v>0</v>
      </c>
      <c r="L22" s="248"/>
      <c r="M22" s="249"/>
      <c r="N22" s="249"/>
      <c r="O22" s="249"/>
      <c r="P22" s="249"/>
    </row>
    <row r="23" spans="1:17" ht="15" x14ac:dyDescent="0.2">
      <c r="A23" s="239"/>
      <c r="B23" s="240"/>
      <c r="C23" s="241"/>
      <c r="D23" s="252"/>
      <c r="E23" s="375">
        <v>2</v>
      </c>
      <c r="F23" s="375" t="s">
        <v>71</v>
      </c>
      <c r="G23" s="377" t="e">
        <f>I23/I22</f>
        <v>#DIV/0!</v>
      </c>
      <c r="H23" s="375" t="s">
        <v>70</v>
      </c>
      <c r="I23" s="376">
        <f>'SO401.A'!I9+'SO401.A'!I50+'SO401.A'!I70+'SO401.A'!I79+'SO401.A'!I86+'SO401.A'!I93+'SO401.A'!I100+Vedlejsi_ostatni_SO401!I18</f>
        <v>0</v>
      </c>
      <c r="J23" s="376">
        <f>I23*0.21</f>
        <v>0</v>
      </c>
      <c r="K23" s="376">
        <f>I23+J23</f>
        <v>0</v>
      </c>
      <c r="L23" s="248"/>
      <c r="M23" s="249"/>
      <c r="N23" s="249"/>
      <c r="O23" s="249"/>
      <c r="P23" s="249"/>
    </row>
    <row r="24" spans="1:17" ht="15" x14ac:dyDescent="0.2">
      <c r="A24" s="239"/>
      <c r="B24" s="240"/>
      <c r="C24" s="241"/>
      <c r="D24" s="252"/>
      <c r="E24" s="375">
        <v>3</v>
      </c>
      <c r="F24" s="375" t="s">
        <v>72</v>
      </c>
      <c r="G24" s="377" t="e">
        <f>I24/I22</f>
        <v>#DIV/0!</v>
      </c>
      <c r="H24" s="375" t="s">
        <v>70</v>
      </c>
      <c r="I24" s="376">
        <f>'SO401.A'!H9+'SO401.A'!H50+'SO401.A'!H70+'SO401.A'!H79+'SO401.A'!H86+'SO401.A'!H93+'SO401.A'!H100+'SO401.B'!G19+'SO401.B'!G37+Vedlejsi_ostatni_SO401!H18+'SO401.B'!H19+'SO401.B'!H37</f>
        <v>0</v>
      </c>
      <c r="J24" s="376">
        <f>I24*0.21</f>
        <v>0</v>
      </c>
      <c r="K24" s="376">
        <f>I24+J24</f>
        <v>0</v>
      </c>
      <c r="L24" s="248"/>
      <c r="M24" s="249"/>
      <c r="N24" s="249"/>
      <c r="O24" s="249"/>
      <c r="P24" s="249"/>
    </row>
    <row r="25" spans="1:17" ht="15" x14ac:dyDescent="0.2">
      <c r="A25" s="239"/>
      <c r="B25" s="240"/>
      <c r="C25" s="241"/>
      <c r="D25" s="252"/>
      <c r="E25" s="378"/>
      <c r="F25" s="378"/>
      <c r="G25" s="378"/>
      <c r="H25" s="378"/>
      <c r="I25" s="379"/>
      <c r="J25" s="379"/>
      <c r="K25" s="379"/>
      <c r="L25" s="248"/>
      <c r="M25" s="249"/>
      <c r="N25" s="249"/>
      <c r="O25" s="249"/>
      <c r="P25" s="249"/>
    </row>
    <row r="26" spans="1:17" ht="15" x14ac:dyDescent="0.2">
      <c r="A26" s="239"/>
      <c r="B26" s="240"/>
      <c r="C26" s="241"/>
      <c r="D26" s="252"/>
      <c r="E26" s="375">
        <v>4</v>
      </c>
      <c r="F26" s="375" t="s">
        <v>73</v>
      </c>
      <c r="G26" s="375"/>
      <c r="H26" s="375" t="s">
        <v>70</v>
      </c>
      <c r="I26" s="380">
        <f>I23</f>
        <v>0</v>
      </c>
      <c r="J26" s="380">
        <f>J23</f>
        <v>0</v>
      </c>
      <c r="K26" s="380">
        <f>K23</f>
        <v>0</v>
      </c>
      <c r="L26" s="248"/>
      <c r="M26" s="249"/>
      <c r="N26" s="249"/>
      <c r="O26" s="249"/>
      <c r="P26" s="249"/>
    </row>
    <row r="27" spans="1:17" ht="15" x14ac:dyDescent="0.2">
      <c r="A27" s="239"/>
      <c r="B27" s="240"/>
      <c r="C27" s="241"/>
      <c r="D27" s="252"/>
      <c r="E27" s="375">
        <v>5</v>
      </c>
      <c r="F27" s="375" t="s">
        <v>74</v>
      </c>
      <c r="G27" s="377" t="e">
        <f>I27/I26</f>
        <v>#DIV/0!</v>
      </c>
      <c r="H27" s="375" t="s">
        <v>70</v>
      </c>
      <c r="I27" s="380">
        <f>'SO401.A'!I50+'SO401.A'!I70+'SO401.A'!I93+'SO401.A'!I100</f>
        <v>0</v>
      </c>
      <c r="J27" s="376">
        <f>I27*0.21</f>
        <v>0</v>
      </c>
      <c r="K27" s="376">
        <f>I27+J27</f>
        <v>0</v>
      </c>
      <c r="L27" s="258"/>
      <c r="M27" s="249"/>
      <c r="N27" s="249"/>
      <c r="O27" s="249"/>
      <c r="P27" s="249"/>
    </row>
    <row r="28" spans="1:17" x14ac:dyDescent="0.2">
      <c r="A28" s="87"/>
      <c r="B28" s="266"/>
      <c r="C28" s="267"/>
      <c r="D28" s="268"/>
      <c r="E28" s="375">
        <v>6</v>
      </c>
      <c r="F28" s="375" t="s">
        <v>75</v>
      </c>
      <c r="G28" s="377" t="e">
        <f>I28/I26</f>
        <v>#DIV/0!</v>
      </c>
      <c r="H28" s="375" t="s">
        <v>70</v>
      </c>
      <c r="I28" s="380">
        <f>'SO401.A'!I9</f>
        <v>0</v>
      </c>
      <c r="J28" s="376">
        <f>I28*0.21</f>
        <v>0</v>
      </c>
      <c r="K28" s="376">
        <f>I28+J28</f>
        <v>0</v>
      </c>
      <c r="L28" s="249"/>
      <c r="M28" s="249"/>
      <c r="N28" s="249"/>
      <c r="O28" s="249"/>
      <c r="P28" s="249"/>
    </row>
    <row r="29" spans="1:17" x14ac:dyDescent="0.2">
      <c r="A29" s="19"/>
      <c r="B29" s="33"/>
      <c r="C29" s="34"/>
      <c r="D29" s="35"/>
      <c r="E29" s="36"/>
      <c r="F29" s="35"/>
      <c r="G29" s="35"/>
      <c r="H29" s="37"/>
      <c r="I29" s="22"/>
    </row>
    <row r="30" spans="1:17" x14ac:dyDescent="0.2">
      <c r="A30" s="19"/>
      <c r="B30" s="33"/>
      <c r="C30" s="34" t="s">
        <v>19</v>
      </c>
      <c r="D30" s="35" t="s">
        <v>13</v>
      </c>
      <c r="E30" s="36"/>
      <c r="F30" s="35"/>
      <c r="G30" s="35"/>
      <c r="H30" s="37"/>
      <c r="I30" s="22"/>
    </row>
    <row r="31" spans="1:17" x14ac:dyDescent="0.2">
      <c r="A31" s="19"/>
      <c r="B31" s="33"/>
      <c r="C31" s="34"/>
      <c r="D31" s="35"/>
      <c r="E31" s="36"/>
      <c r="F31" s="35"/>
      <c r="G31" s="35"/>
      <c r="H31" s="37"/>
      <c r="I31" s="22"/>
      <c r="L31" s="11"/>
    </row>
    <row r="32" spans="1:17" x14ac:dyDescent="0.2">
      <c r="D32" s="11"/>
      <c r="F32" s="11"/>
      <c r="G32" s="11"/>
      <c r="L32" s="11"/>
    </row>
    <row r="33" spans="3:12" x14ac:dyDescent="0.2">
      <c r="D33" s="11"/>
      <c r="F33" s="11"/>
      <c r="G33" s="11"/>
    </row>
    <row r="34" spans="3:12" x14ac:dyDescent="0.2">
      <c r="D34" s="11"/>
      <c r="F34" s="11"/>
      <c r="G34" s="11"/>
    </row>
    <row r="35" spans="3:12" x14ac:dyDescent="0.2">
      <c r="D35" s="11"/>
      <c r="F35" s="11"/>
      <c r="G35" s="11"/>
    </row>
    <row r="36" spans="3:12" x14ac:dyDescent="0.2">
      <c r="D36" s="11"/>
      <c r="F36" s="11"/>
      <c r="G36" s="11"/>
    </row>
    <row r="37" spans="3:12" x14ac:dyDescent="0.2">
      <c r="D37" s="11"/>
      <c r="F37" s="11"/>
      <c r="G37" s="11"/>
    </row>
    <row r="38" spans="3:12" x14ac:dyDescent="0.2">
      <c r="D38" s="11"/>
      <c r="F38" s="11"/>
      <c r="G38" s="11"/>
    </row>
    <row r="39" spans="3:12" x14ac:dyDescent="0.2">
      <c r="D39" s="11"/>
      <c r="F39" s="11"/>
      <c r="G39" s="11"/>
    </row>
    <row r="40" spans="3:12" x14ac:dyDescent="0.2">
      <c r="D40" s="11"/>
      <c r="F40" s="11"/>
      <c r="G40" s="11"/>
    </row>
    <row r="41" spans="3:12" x14ac:dyDescent="0.2">
      <c r="D41" s="11"/>
      <c r="F41" s="11"/>
      <c r="G41" s="11"/>
      <c r="L41" s="11"/>
    </row>
    <row r="42" spans="3:12" x14ac:dyDescent="0.2">
      <c r="D42" s="11"/>
      <c r="F42" s="11"/>
      <c r="G42" s="11"/>
    </row>
    <row r="43" spans="3:12" x14ac:dyDescent="0.2">
      <c r="D43" s="11"/>
      <c r="F43" s="11"/>
      <c r="G43" s="11"/>
    </row>
    <row r="44" spans="3:12" x14ac:dyDescent="0.2">
      <c r="D44" s="11"/>
      <c r="F44" s="11"/>
      <c r="G44" s="11"/>
    </row>
    <row r="45" spans="3:12" x14ac:dyDescent="0.2">
      <c r="C45" s="3" t="s">
        <v>20</v>
      </c>
      <c r="D45" s="11"/>
      <c r="F45" s="11"/>
      <c r="G45" s="11"/>
    </row>
    <row r="46" spans="3:12" x14ac:dyDescent="0.2">
      <c r="D46" s="11"/>
      <c r="F46" s="11"/>
      <c r="G46" s="11"/>
    </row>
    <row r="47" spans="3:12" x14ac:dyDescent="0.2">
      <c r="D47" s="11"/>
      <c r="F47" s="11"/>
      <c r="G47" s="11"/>
    </row>
    <row r="48" spans="3:12" x14ac:dyDescent="0.2">
      <c r="D48" s="11"/>
      <c r="F48" s="11"/>
      <c r="G48" s="11"/>
      <c r="L48" s="11"/>
    </row>
    <row r="49" spans="4:12" x14ac:dyDescent="0.2">
      <c r="D49" s="11"/>
      <c r="F49" s="11"/>
      <c r="G49" s="11"/>
    </row>
    <row r="50" spans="4:12" x14ac:dyDescent="0.2">
      <c r="D50" s="11"/>
      <c r="F50" s="11"/>
      <c r="G50" s="11"/>
    </row>
    <row r="51" spans="4:12" x14ac:dyDescent="0.2">
      <c r="D51" s="11"/>
      <c r="F51" s="11"/>
      <c r="G51" s="11"/>
      <c r="L51" s="11"/>
    </row>
    <row r="52" spans="4:12" x14ac:dyDescent="0.2">
      <c r="D52" s="11"/>
      <c r="F52" s="11"/>
      <c r="G52" s="11"/>
    </row>
    <row r="53" spans="4:12" x14ac:dyDescent="0.2">
      <c r="D53" s="11"/>
      <c r="F53" s="11"/>
      <c r="G53" s="11"/>
    </row>
    <row r="54" spans="4:12" x14ac:dyDescent="0.2">
      <c r="D54" s="11"/>
      <c r="F54" s="11"/>
      <c r="G54" s="11"/>
    </row>
    <row r="55" spans="4:12" x14ac:dyDescent="0.2">
      <c r="D55" s="11"/>
      <c r="F55" s="11"/>
      <c r="G55" s="11"/>
    </row>
    <row r="56" spans="4:12" x14ac:dyDescent="0.2">
      <c r="D56" s="11"/>
      <c r="F56" s="11"/>
      <c r="G56" s="11"/>
    </row>
    <row r="57" spans="4:12" x14ac:dyDescent="0.2">
      <c r="D57" s="11"/>
      <c r="F57" s="11"/>
      <c r="G57" s="11"/>
    </row>
    <row r="58" spans="4:12" x14ac:dyDescent="0.2">
      <c r="D58" s="11"/>
      <c r="F58" s="11"/>
      <c r="G58" s="11"/>
    </row>
    <row r="59" spans="4:12" x14ac:dyDescent="0.2">
      <c r="D59" s="11"/>
      <c r="F59" s="11"/>
      <c r="G59" s="11"/>
    </row>
    <row r="60" spans="4:12" x14ac:dyDescent="0.2">
      <c r="D60" s="11"/>
      <c r="F60" s="11"/>
      <c r="G60" s="11"/>
    </row>
    <row r="61" spans="4:12" x14ac:dyDescent="0.2">
      <c r="D61" s="11"/>
      <c r="F61" s="11"/>
      <c r="G61" s="11"/>
    </row>
    <row r="62" spans="4:12" x14ac:dyDescent="0.2">
      <c r="D62" s="11"/>
      <c r="F62" s="11"/>
      <c r="G62" s="11"/>
      <c r="L62" s="11"/>
    </row>
    <row r="63" spans="4:12" x14ac:dyDescent="0.2">
      <c r="D63" s="11"/>
      <c r="F63" s="11"/>
      <c r="G63" s="11"/>
      <c r="L63" s="11"/>
    </row>
    <row r="64" spans="4:12" x14ac:dyDescent="0.2">
      <c r="D64" s="11"/>
      <c r="F64" s="11"/>
      <c r="G64" s="11"/>
      <c r="L64" s="11"/>
    </row>
    <row r="65" spans="4:12" x14ac:dyDescent="0.2">
      <c r="D65" s="11"/>
      <c r="F65" s="11"/>
      <c r="G65" s="11"/>
      <c r="L65" s="11"/>
    </row>
    <row r="66" spans="4:12" x14ac:dyDescent="0.2">
      <c r="D66" s="11"/>
      <c r="F66" s="11"/>
      <c r="G66" s="11"/>
      <c r="L66" s="11"/>
    </row>
    <row r="67" spans="4:12" x14ac:dyDescent="0.2">
      <c r="D67" s="11"/>
      <c r="F67" s="11"/>
      <c r="G67" s="11"/>
      <c r="L67" s="11"/>
    </row>
  </sheetData>
  <sheetProtection selectLockedCells="1" selectUnlockedCells="1"/>
  <mergeCells count="5">
    <mergeCell ref="E11:I11"/>
    <mergeCell ref="E17:G17"/>
    <mergeCell ref="F13:H13"/>
    <mergeCell ref="F15:H15"/>
    <mergeCell ref="F3:J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X116"/>
  <sheetViews>
    <sheetView zoomScale="70" zoomScaleNormal="70" zoomScaleSheetLayoutView="100" workbookViewId="0">
      <selection activeCell="N93" sqref="N93"/>
    </sheetView>
  </sheetViews>
  <sheetFormatPr defaultColWidth="10.5" defaultRowHeight="15" x14ac:dyDescent="0.25"/>
  <cols>
    <col min="1" max="1" width="2.5" style="24" customWidth="1"/>
    <col min="2" max="2" width="3.375" style="19" customWidth="1"/>
    <col min="3" max="3" width="5.125" style="20" customWidth="1"/>
    <col min="4" max="4" width="78.625" style="19" customWidth="1"/>
    <col min="5" max="5" width="5.75" style="19" customWidth="1"/>
    <col min="6" max="6" width="8" style="21" bestFit="1" customWidth="1"/>
    <col min="7" max="7" width="13.25" style="22" customWidth="1"/>
    <col min="8" max="9" width="18.875" style="23" customWidth="1"/>
    <col min="10" max="10" width="2.5" style="23" customWidth="1"/>
    <col min="11" max="11" width="2.5" style="19" customWidth="1"/>
    <col min="12" max="12" width="16.625" style="19" customWidth="1"/>
    <col min="13" max="202" width="8.375" style="19" customWidth="1"/>
    <col min="203" max="206" width="8.375" style="24" customWidth="1"/>
    <col min="207" max="16384" width="10.5" style="24"/>
  </cols>
  <sheetData>
    <row r="1" spans="2:14" s="25" customFormat="1" ht="23.25" x14ac:dyDescent="0.2">
      <c r="B1" s="464" t="s">
        <v>2</v>
      </c>
      <c r="C1" s="464"/>
      <c r="D1" s="464"/>
      <c r="E1" s="233"/>
      <c r="F1" s="234"/>
      <c r="G1" s="235"/>
      <c r="J1" s="238" t="str">
        <f>Kryci_list!F13</f>
        <v>Instalace svítidel a podpěrných konstrukčních prvků</v>
      </c>
      <c r="K1" s="69"/>
    </row>
    <row r="2" spans="2:14" s="25" customFormat="1" ht="21" x14ac:dyDescent="0.2">
      <c r="B2" s="70"/>
      <c r="C2" s="70"/>
      <c r="D2" s="70"/>
      <c r="E2" s="70"/>
      <c r="F2" s="70"/>
      <c r="G2" s="70"/>
      <c r="H2" s="70"/>
      <c r="I2" s="70"/>
      <c r="J2" s="70"/>
      <c r="K2" s="69"/>
    </row>
    <row r="3" spans="2:14" ht="27" customHeight="1" x14ac:dyDescent="0.25">
      <c r="B3" s="193"/>
      <c r="C3" s="194"/>
      <c r="D3" s="195" t="s">
        <v>32</v>
      </c>
      <c r="E3" s="196" t="s">
        <v>33</v>
      </c>
      <c r="F3" s="197" t="s">
        <v>34</v>
      </c>
      <c r="G3" s="198" t="s">
        <v>36</v>
      </c>
      <c r="H3" s="465" t="s">
        <v>35</v>
      </c>
      <c r="I3" s="465"/>
      <c r="J3" s="199"/>
      <c r="K3" s="86"/>
      <c r="L3" s="87"/>
      <c r="M3" s="87"/>
      <c r="N3" s="87"/>
    </row>
    <row r="4" spans="2:14" ht="15" customHeight="1" x14ac:dyDescent="0.25">
      <c r="B4" s="70"/>
      <c r="C4" s="174"/>
      <c r="D4" s="70"/>
      <c r="E4" s="70"/>
      <c r="F4" s="41"/>
      <c r="G4" s="86"/>
      <c r="H4" s="373" t="s">
        <v>62</v>
      </c>
      <c r="I4" s="373" t="s">
        <v>63</v>
      </c>
      <c r="J4" s="86"/>
      <c r="K4" s="86"/>
      <c r="L4" s="87"/>
      <c r="M4" s="87"/>
      <c r="N4" s="87"/>
    </row>
    <row r="5" spans="2:14" s="10" customFormat="1" ht="20.25" customHeight="1" x14ac:dyDescent="0.25">
      <c r="B5" s="178"/>
      <c r="C5" s="179" t="s">
        <v>4</v>
      </c>
      <c r="D5" s="180"/>
      <c r="E5" s="180"/>
      <c r="F5" s="181"/>
      <c r="G5" s="182"/>
      <c r="H5" s="143"/>
      <c r="I5" s="312"/>
      <c r="J5" s="144"/>
      <c r="K5" s="69"/>
      <c r="L5" s="88"/>
      <c r="M5" s="88"/>
      <c r="N5" s="88"/>
    </row>
    <row r="6" spans="2:14" s="10" customFormat="1" ht="15" customHeight="1" x14ac:dyDescent="0.25">
      <c r="B6" s="92"/>
      <c r="C6" s="89"/>
      <c r="D6" s="71"/>
      <c r="E6" s="71"/>
      <c r="F6" s="72"/>
      <c r="G6" s="73"/>
      <c r="H6" s="73"/>
      <c r="I6" s="73"/>
      <c r="J6" s="74"/>
      <c r="K6" s="69"/>
      <c r="L6" s="88"/>
      <c r="M6" s="88"/>
      <c r="N6" s="88"/>
    </row>
    <row r="7" spans="2:14" s="10" customFormat="1" ht="15.75" x14ac:dyDescent="0.25">
      <c r="B7" s="92"/>
      <c r="C7" s="89" t="s">
        <v>143</v>
      </c>
      <c r="D7" s="392" t="s">
        <v>91</v>
      </c>
      <c r="E7" s="52" t="s">
        <v>21</v>
      </c>
      <c r="F7" s="269">
        <v>1</v>
      </c>
      <c r="G7" s="474"/>
      <c r="H7" s="184"/>
      <c r="I7" s="295">
        <f>F7*G7</f>
        <v>0</v>
      </c>
      <c r="J7" s="183"/>
      <c r="K7" s="69"/>
      <c r="L7" s="297"/>
      <c r="M7" s="88"/>
      <c r="N7" s="88"/>
    </row>
    <row r="8" spans="2:14" s="26" customFormat="1" ht="15" customHeight="1" x14ac:dyDescent="0.2">
      <c r="B8" s="92"/>
      <c r="C8" s="97"/>
      <c r="D8" s="100"/>
      <c r="E8" s="79"/>
      <c r="F8" s="175"/>
      <c r="G8" s="176"/>
      <c r="H8" s="110"/>
      <c r="I8" s="110"/>
      <c r="J8" s="78"/>
      <c r="K8" s="69"/>
      <c r="L8" s="136"/>
      <c r="M8" s="90"/>
      <c r="N8" s="90"/>
    </row>
    <row r="9" spans="2:14" s="26" customFormat="1" ht="15" customHeight="1" x14ac:dyDescent="0.2">
      <c r="B9" s="145"/>
      <c r="C9" s="177"/>
      <c r="D9" s="161" t="s">
        <v>31</v>
      </c>
      <c r="E9" s="147"/>
      <c r="F9" s="148"/>
      <c r="G9" s="149"/>
      <c r="H9" s="150">
        <f>SUM(H6:H8)</f>
        <v>0</v>
      </c>
      <c r="I9" s="150">
        <f>SUM(I6:I8)</f>
        <v>0</v>
      </c>
      <c r="J9" s="151"/>
      <c r="K9" s="69"/>
      <c r="L9" s="90"/>
      <c r="M9" s="90"/>
      <c r="N9" s="90"/>
    </row>
    <row r="10" spans="2:14" s="26" customFormat="1" ht="15" customHeight="1" x14ac:dyDescent="0.2">
      <c r="B10" s="167"/>
      <c r="C10" s="168"/>
      <c r="D10" s="169"/>
      <c r="E10" s="170"/>
      <c r="F10" s="171"/>
      <c r="G10" s="172"/>
      <c r="H10" s="173"/>
      <c r="I10" s="173"/>
      <c r="J10" s="173"/>
      <c r="K10" s="69"/>
      <c r="L10" s="90"/>
      <c r="M10" s="90"/>
      <c r="N10" s="90"/>
    </row>
    <row r="11" spans="2:14" s="10" customFormat="1" ht="20.25" customHeight="1" x14ac:dyDescent="0.25">
      <c r="B11" s="118"/>
      <c r="C11" s="119" t="s">
        <v>5</v>
      </c>
      <c r="D11" s="120"/>
      <c r="E11" s="121"/>
      <c r="F11" s="122"/>
      <c r="G11" s="123"/>
      <c r="H11" s="124"/>
      <c r="I11" s="124"/>
      <c r="J11" s="125"/>
      <c r="K11" s="69"/>
      <c r="L11" s="88"/>
      <c r="M11" s="88"/>
      <c r="N11" s="88"/>
    </row>
    <row r="12" spans="2:14" s="10" customFormat="1" ht="15" customHeight="1" x14ac:dyDescent="0.25">
      <c r="B12" s="126"/>
      <c r="C12" s="95"/>
      <c r="D12" s="91"/>
      <c r="E12" s="45"/>
      <c r="F12" s="46"/>
      <c r="G12" s="47"/>
      <c r="H12" s="111"/>
      <c r="I12" s="111"/>
      <c r="J12" s="62"/>
      <c r="K12" s="69"/>
      <c r="L12" s="88"/>
      <c r="M12" s="88"/>
      <c r="N12" s="88"/>
    </row>
    <row r="13" spans="2:14" s="10" customFormat="1" ht="15" customHeight="1" x14ac:dyDescent="0.25">
      <c r="B13" s="126"/>
      <c r="C13" s="95"/>
      <c r="D13" s="94" t="s">
        <v>79</v>
      </c>
      <c r="E13" s="48"/>
      <c r="F13" s="49"/>
      <c r="G13" s="50"/>
      <c r="H13" s="50"/>
      <c r="I13" s="50"/>
      <c r="J13" s="54"/>
      <c r="K13" s="69"/>
      <c r="L13" s="88"/>
      <c r="M13" s="88"/>
      <c r="N13" s="88"/>
    </row>
    <row r="14" spans="2:14" s="10" customFormat="1" ht="15.75" customHeight="1" x14ac:dyDescent="0.25">
      <c r="B14" s="126"/>
      <c r="C14" s="467" t="s">
        <v>144</v>
      </c>
      <c r="D14" s="392" t="s">
        <v>82</v>
      </c>
      <c r="E14" s="52" t="s">
        <v>3</v>
      </c>
      <c r="F14" s="269">
        <v>1</v>
      </c>
      <c r="G14" s="475"/>
      <c r="H14" s="184">
        <f t="shared" ref="H14" si="0">F14*G14</f>
        <v>0</v>
      </c>
      <c r="I14" s="184"/>
      <c r="J14" s="54"/>
      <c r="K14" s="69"/>
      <c r="L14" s="88"/>
      <c r="M14" s="88"/>
      <c r="N14" s="88"/>
    </row>
    <row r="15" spans="2:14" s="10" customFormat="1" ht="15.75" customHeight="1" x14ac:dyDescent="0.25">
      <c r="B15" s="126"/>
      <c r="C15" s="467" t="s">
        <v>149</v>
      </c>
      <c r="D15" s="389" t="s">
        <v>89</v>
      </c>
      <c r="E15" s="52" t="s">
        <v>3</v>
      </c>
      <c r="F15" s="269">
        <v>1</v>
      </c>
      <c r="G15" s="475"/>
      <c r="H15" s="184">
        <f t="shared" ref="H15" si="1">F15*G15</f>
        <v>0</v>
      </c>
      <c r="I15" s="184"/>
      <c r="J15" s="54"/>
      <c r="K15" s="69"/>
      <c r="L15" s="88"/>
      <c r="M15" s="88"/>
      <c r="N15" s="88"/>
    </row>
    <row r="16" spans="2:14" s="10" customFormat="1" ht="15.75" customHeight="1" x14ac:dyDescent="0.25">
      <c r="B16" s="126"/>
      <c r="C16" s="467" t="s">
        <v>152</v>
      </c>
      <c r="D16" s="389" t="s">
        <v>83</v>
      </c>
      <c r="E16" s="52" t="s">
        <v>3</v>
      </c>
      <c r="F16" s="290">
        <v>6</v>
      </c>
      <c r="G16" s="475"/>
      <c r="H16" s="184">
        <f t="shared" ref="H16:H20" si="2">F16*G16</f>
        <v>0</v>
      </c>
      <c r="I16" s="184"/>
      <c r="J16" s="54"/>
      <c r="K16" s="69"/>
      <c r="L16" s="88"/>
      <c r="M16" s="88"/>
      <c r="N16" s="88"/>
    </row>
    <row r="17" spans="2:15" s="10" customFormat="1" ht="15.75" customHeight="1" x14ac:dyDescent="0.25">
      <c r="B17" s="126"/>
      <c r="C17" s="467" t="s">
        <v>153</v>
      </c>
      <c r="D17" s="389" t="s">
        <v>85</v>
      </c>
      <c r="E17" s="52" t="s">
        <v>3</v>
      </c>
      <c r="F17" s="290">
        <v>1</v>
      </c>
      <c r="G17" s="475"/>
      <c r="H17" s="184">
        <f t="shared" ref="H17:H18" si="3">F17*G17</f>
        <v>0</v>
      </c>
      <c r="I17" s="184"/>
      <c r="J17" s="54"/>
      <c r="K17" s="69"/>
      <c r="L17" s="88"/>
      <c r="M17" s="88"/>
      <c r="N17" s="88"/>
    </row>
    <row r="18" spans="2:15" s="10" customFormat="1" ht="15.75" customHeight="1" x14ac:dyDescent="0.25">
      <c r="B18" s="126"/>
      <c r="C18" s="467" t="s">
        <v>154</v>
      </c>
      <c r="D18" s="389" t="s">
        <v>84</v>
      </c>
      <c r="E18" s="52" t="s">
        <v>3</v>
      </c>
      <c r="F18" s="290">
        <v>5</v>
      </c>
      <c r="G18" s="475"/>
      <c r="H18" s="184">
        <f t="shared" si="3"/>
        <v>0</v>
      </c>
      <c r="I18" s="184"/>
      <c r="J18" s="54"/>
      <c r="K18" s="69"/>
      <c r="L18" s="88"/>
      <c r="M18" s="88"/>
      <c r="N18" s="88"/>
    </row>
    <row r="19" spans="2:15" s="10" customFormat="1" ht="15.75" customHeight="1" x14ac:dyDescent="0.25">
      <c r="B19" s="126"/>
      <c r="C19" s="467" t="s">
        <v>155</v>
      </c>
      <c r="D19" s="389" t="s">
        <v>86</v>
      </c>
      <c r="E19" s="52" t="s">
        <v>3</v>
      </c>
      <c r="F19" s="290">
        <v>64</v>
      </c>
      <c r="G19" s="475"/>
      <c r="H19" s="184">
        <f t="shared" si="2"/>
        <v>0</v>
      </c>
      <c r="I19" s="184"/>
      <c r="J19" s="54"/>
      <c r="K19" s="69"/>
      <c r="L19" s="88"/>
      <c r="M19" s="88"/>
      <c r="N19" s="88"/>
    </row>
    <row r="20" spans="2:15" s="10" customFormat="1" ht="15.75" customHeight="1" x14ac:dyDescent="0.25">
      <c r="B20" s="126"/>
      <c r="C20" s="467" t="s">
        <v>156</v>
      </c>
      <c r="D20" s="392" t="s">
        <v>101</v>
      </c>
      <c r="E20" s="52" t="s">
        <v>3</v>
      </c>
      <c r="F20" s="269">
        <v>1</v>
      </c>
      <c r="G20" s="475"/>
      <c r="H20" s="184">
        <f t="shared" si="2"/>
        <v>0</v>
      </c>
      <c r="I20" s="184"/>
      <c r="J20" s="54"/>
      <c r="K20" s="69"/>
      <c r="L20" s="88"/>
      <c r="M20" s="88"/>
      <c r="N20" s="88"/>
    </row>
    <row r="21" spans="2:15" s="10" customFormat="1" ht="15.75" customHeight="1" x14ac:dyDescent="0.25">
      <c r="B21" s="126"/>
      <c r="C21" s="467" t="s">
        <v>157</v>
      </c>
      <c r="D21" s="389" t="s">
        <v>87</v>
      </c>
      <c r="E21" s="52" t="s">
        <v>3</v>
      </c>
      <c r="F21" s="269">
        <v>1</v>
      </c>
      <c r="G21" s="475"/>
      <c r="H21" s="184">
        <f t="shared" ref="H21:H23" si="4">F21*G21</f>
        <v>0</v>
      </c>
      <c r="I21" s="184"/>
      <c r="J21" s="54"/>
      <c r="K21" s="69"/>
      <c r="L21" s="88"/>
      <c r="M21" s="88"/>
      <c r="N21" s="88"/>
    </row>
    <row r="22" spans="2:15" s="10" customFormat="1" ht="15.75" customHeight="1" x14ac:dyDescent="0.25">
      <c r="B22" s="126"/>
      <c r="C22" s="467" t="s">
        <v>158</v>
      </c>
      <c r="D22" s="453" t="s">
        <v>139</v>
      </c>
      <c r="E22" s="52" t="s">
        <v>3</v>
      </c>
      <c r="F22" s="269">
        <v>2</v>
      </c>
      <c r="G22" s="475"/>
      <c r="H22" s="184">
        <f t="shared" ref="H22" si="5">F22*G22</f>
        <v>0</v>
      </c>
      <c r="I22" s="184"/>
      <c r="J22" s="54"/>
      <c r="K22" s="69"/>
      <c r="L22" s="88"/>
      <c r="M22" s="88"/>
      <c r="N22" s="88"/>
    </row>
    <row r="23" spans="2:15" s="10" customFormat="1" ht="30" x14ac:dyDescent="0.25">
      <c r="B23" s="126"/>
      <c r="C23" s="467" t="s">
        <v>159</v>
      </c>
      <c r="D23" s="392" t="s">
        <v>102</v>
      </c>
      <c r="E23" s="52" t="s">
        <v>3</v>
      </c>
      <c r="F23" s="290">
        <v>2</v>
      </c>
      <c r="G23" s="475"/>
      <c r="H23" s="184">
        <f t="shared" si="4"/>
        <v>0</v>
      </c>
      <c r="I23" s="184"/>
      <c r="J23" s="54"/>
      <c r="K23" s="69"/>
      <c r="L23" s="88"/>
      <c r="M23" s="88"/>
      <c r="N23" s="88"/>
    </row>
    <row r="24" spans="2:15" s="10" customFormat="1" ht="30" x14ac:dyDescent="0.25">
      <c r="B24" s="126"/>
      <c r="C24" s="467" t="s">
        <v>160</v>
      </c>
      <c r="D24" s="389" t="s">
        <v>88</v>
      </c>
      <c r="E24" s="52" t="s">
        <v>3</v>
      </c>
      <c r="F24" s="290">
        <v>1</v>
      </c>
      <c r="G24" s="475"/>
      <c r="H24" s="184">
        <f t="shared" ref="H24" si="6">F24*G24</f>
        <v>0</v>
      </c>
      <c r="I24" s="184"/>
      <c r="J24" s="54"/>
      <c r="K24" s="69"/>
      <c r="L24" s="88"/>
      <c r="M24" s="88"/>
      <c r="N24" s="88"/>
    </row>
    <row r="25" spans="2:15" s="10" customFormat="1" ht="15.75" x14ac:dyDescent="0.25">
      <c r="B25" s="126"/>
      <c r="C25" s="95"/>
      <c r="D25" s="51"/>
      <c r="E25" s="52"/>
      <c r="F25" s="55"/>
      <c r="G25" s="53"/>
      <c r="H25" s="53"/>
      <c r="I25" s="53"/>
      <c r="J25" s="54"/>
      <c r="K25" s="69"/>
      <c r="L25" s="136"/>
      <c r="M25" s="136"/>
      <c r="N25" s="88"/>
    </row>
    <row r="26" spans="2:15" s="10" customFormat="1" ht="15" customHeight="1" x14ac:dyDescent="0.25">
      <c r="B26" s="126"/>
      <c r="C26" s="95"/>
      <c r="D26" s="96" t="s">
        <v>29</v>
      </c>
      <c r="E26" s="56"/>
      <c r="F26" s="57"/>
      <c r="G26" s="58"/>
      <c r="H26" s="112"/>
      <c r="I26" s="112"/>
      <c r="J26" s="192"/>
      <c r="K26" s="69"/>
      <c r="L26" s="136"/>
      <c r="M26" s="136"/>
      <c r="N26" s="88"/>
    </row>
    <row r="27" spans="2:15" s="10" customFormat="1" ht="15" customHeight="1" x14ac:dyDescent="0.25">
      <c r="B27" s="126"/>
      <c r="C27" s="467" t="s">
        <v>161</v>
      </c>
      <c r="D27" s="392" t="s">
        <v>92</v>
      </c>
      <c r="E27" s="52" t="s">
        <v>3</v>
      </c>
      <c r="F27" s="269">
        <v>51</v>
      </c>
      <c r="G27" s="475"/>
      <c r="H27" s="184"/>
      <c r="I27" s="295">
        <f>F27*G27</f>
        <v>0</v>
      </c>
      <c r="J27" s="54"/>
      <c r="K27" s="69"/>
      <c r="L27" s="297"/>
      <c r="M27" s="136"/>
      <c r="N27" s="88"/>
      <c r="O27" s="275"/>
    </row>
    <row r="28" spans="2:15" s="10" customFormat="1" ht="15" customHeight="1" x14ac:dyDescent="0.25">
      <c r="B28" s="126"/>
      <c r="C28" s="467" t="s">
        <v>163</v>
      </c>
      <c r="D28" s="392" t="s">
        <v>93</v>
      </c>
      <c r="E28" s="52" t="s">
        <v>3</v>
      </c>
      <c r="F28" s="269">
        <v>6</v>
      </c>
      <c r="G28" s="475"/>
      <c r="H28" s="184"/>
      <c r="I28" s="295">
        <f t="shared" ref="I28:I39" si="7">F28*G28</f>
        <v>0</v>
      </c>
      <c r="J28" s="54"/>
      <c r="K28" s="69"/>
      <c r="L28" s="297"/>
      <c r="M28" s="136"/>
      <c r="N28" s="88"/>
      <c r="O28" s="275"/>
    </row>
    <row r="29" spans="2:15" s="10" customFormat="1" ht="15" customHeight="1" x14ac:dyDescent="0.25">
      <c r="B29" s="126"/>
      <c r="C29" s="467" t="s">
        <v>164</v>
      </c>
      <c r="D29" s="392" t="s">
        <v>94</v>
      </c>
      <c r="E29" s="52" t="s">
        <v>3</v>
      </c>
      <c r="F29" s="269">
        <v>1</v>
      </c>
      <c r="G29" s="475"/>
      <c r="H29" s="184"/>
      <c r="I29" s="295">
        <f t="shared" si="7"/>
        <v>0</v>
      </c>
      <c r="J29" s="54"/>
      <c r="K29" s="69"/>
      <c r="L29" s="297"/>
      <c r="M29" s="136"/>
      <c r="N29" s="88"/>
      <c r="O29" s="275"/>
    </row>
    <row r="30" spans="2:15" s="10" customFormat="1" ht="15" customHeight="1" x14ac:dyDescent="0.25">
      <c r="B30" s="126"/>
      <c r="C30" s="467" t="s">
        <v>165</v>
      </c>
      <c r="D30" s="392" t="s">
        <v>95</v>
      </c>
      <c r="E30" s="52" t="s">
        <v>3</v>
      </c>
      <c r="F30" s="269">
        <v>5</v>
      </c>
      <c r="G30" s="475"/>
      <c r="H30" s="184"/>
      <c r="I30" s="295">
        <f t="shared" si="7"/>
        <v>0</v>
      </c>
      <c r="J30" s="54"/>
      <c r="K30" s="69"/>
      <c r="L30" s="297"/>
      <c r="M30" s="136"/>
      <c r="N30" s="88"/>
      <c r="O30" s="275"/>
    </row>
    <row r="31" spans="2:15" s="10" customFormat="1" ht="15" customHeight="1" x14ac:dyDescent="0.25">
      <c r="B31" s="126"/>
      <c r="C31" s="467" t="s">
        <v>166</v>
      </c>
      <c r="D31" s="392" t="s">
        <v>96</v>
      </c>
      <c r="E31" s="52" t="s">
        <v>3</v>
      </c>
      <c r="F31" s="269">
        <v>5</v>
      </c>
      <c r="G31" s="475"/>
      <c r="H31" s="184"/>
      <c r="I31" s="295">
        <f t="shared" si="7"/>
        <v>0</v>
      </c>
      <c r="J31" s="54"/>
      <c r="K31" s="69"/>
      <c r="L31" s="297"/>
      <c r="M31" s="136"/>
      <c r="N31" s="88"/>
      <c r="O31" s="275"/>
    </row>
    <row r="32" spans="2:15" s="10" customFormat="1" ht="15" customHeight="1" x14ac:dyDescent="0.25">
      <c r="B32" s="126"/>
      <c r="C32" s="467" t="s">
        <v>167</v>
      </c>
      <c r="D32" s="392" t="s">
        <v>97</v>
      </c>
      <c r="E32" s="52" t="s">
        <v>3</v>
      </c>
      <c r="F32" s="269">
        <v>10</v>
      </c>
      <c r="G32" s="475"/>
      <c r="H32" s="184"/>
      <c r="I32" s="295">
        <f t="shared" si="7"/>
        <v>0</v>
      </c>
      <c r="J32" s="54"/>
      <c r="K32" s="69"/>
      <c r="L32" s="297"/>
      <c r="M32" s="136"/>
      <c r="N32" s="88"/>
      <c r="O32" s="275"/>
    </row>
    <row r="33" spans="2:15" s="10" customFormat="1" ht="15" customHeight="1" x14ac:dyDescent="0.25">
      <c r="B33" s="126"/>
      <c r="C33" s="467" t="s">
        <v>168</v>
      </c>
      <c r="D33" s="392" t="s">
        <v>98</v>
      </c>
      <c r="E33" s="52" t="s">
        <v>3</v>
      </c>
      <c r="F33" s="269">
        <v>3</v>
      </c>
      <c r="G33" s="475"/>
      <c r="H33" s="184"/>
      <c r="I33" s="295">
        <f t="shared" si="7"/>
        <v>0</v>
      </c>
      <c r="J33" s="54"/>
      <c r="K33" s="69"/>
      <c r="L33" s="297"/>
      <c r="M33" s="136"/>
      <c r="N33" s="88"/>
      <c r="O33" s="275"/>
    </row>
    <row r="34" spans="2:15" s="10" customFormat="1" ht="15" customHeight="1" x14ac:dyDescent="0.25">
      <c r="B34" s="126"/>
      <c r="C34" s="467" t="s">
        <v>169</v>
      </c>
      <c r="D34" s="392" t="s">
        <v>99</v>
      </c>
      <c r="E34" s="52" t="s">
        <v>3</v>
      </c>
      <c r="F34" s="269">
        <v>2</v>
      </c>
      <c r="G34" s="475"/>
      <c r="H34" s="184"/>
      <c r="I34" s="295">
        <f t="shared" si="7"/>
        <v>0</v>
      </c>
      <c r="J34" s="54"/>
      <c r="K34" s="69"/>
      <c r="L34" s="297"/>
      <c r="M34" s="136"/>
      <c r="N34" s="88"/>
      <c r="O34" s="275"/>
    </row>
    <row r="35" spans="2:15" s="10" customFormat="1" ht="15" customHeight="1" x14ac:dyDescent="0.25">
      <c r="B35" s="126"/>
      <c r="C35" s="467" t="s">
        <v>170</v>
      </c>
      <c r="D35" s="381" t="s">
        <v>76</v>
      </c>
      <c r="E35" s="52" t="s">
        <v>3</v>
      </c>
      <c r="F35" s="269">
        <v>69</v>
      </c>
      <c r="G35" s="475"/>
      <c r="H35" s="184"/>
      <c r="I35" s="295">
        <f t="shared" ref="I35:I36" si="8">F35*G35</f>
        <v>0</v>
      </c>
      <c r="J35" s="54"/>
      <c r="K35" s="69"/>
      <c r="L35" s="297"/>
      <c r="M35" s="136"/>
      <c r="N35" s="88"/>
      <c r="O35" s="275"/>
    </row>
    <row r="36" spans="2:15" s="10" customFormat="1" ht="15" customHeight="1" x14ac:dyDescent="0.25">
      <c r="B36" s="126"/>
      <c r="C36" s="467" t="s">
        <v>171</v>
      </c>
      <c r="D36" s="286" t="s">
        <v>42</v>
      </c>
      <c r="E36" s="287" t="s">
        <v>3</v>
      </c>
      <c r="F36" s="269">
        <f>SUM(F27:F34)</f>
        <v>83</v>
      </c>
      <c r="G36" s="475"/>
      <c r="H36" s="184"/>
      <c r="I36" s="295">
        <f t="shared" si="8"/>
        <v>0</v>
      </c>
      <c r="J36" s="54"/>
      <c r="K36" s="69"/>
      <c r="L36" s="297"/>
      <c r="M36" s="136"/>
      <c r="N36" s="88"/>
      <c r="O36" s="275"/>
    </row>
    <row r="37" spans="2:15" s="10" customFormat="1" ht="15" customHeight="1" x14ac:dyDescent="0.25">
      <c r="B37" s="126"/>
      <c r="C37" s="467" t="s">
        <v>162</v>
      </c>
      <c r="D37" s="392" t="s">
        <v>100</v>
      </c>
      <c r="E37" s="52" t="s">
        <v>3</v>
      </c>
      <c r="F37" s="269">
        <v>2</v>
      </c>
      <c r="G37" s="475"/>
      <c r="H37" s="184">
        <f>F37*G37</f>
        <v>0</v>
      </c>
      <c r="I37" s="184"/>
      <c r="J37" s="54"/>
      <c r="K37" s="69"/>
      <c r="L37" s="297"/>
      <c r="M37" s="136"/>
      <c r="N37" s="88"/>
      <c r="O37" s="275"/>
    </row>
    <row r="38" spans="2:15" s="10" customFormat="1" ht="15.75" x14ac:dyDescent="0.25">
      <c r="B38" s="126"/>
      <c r="C38" s="467" t="s">
        <v>172</v>
      </c>
      <c r="D38" s="286" t="s">
        <v>42</v>
      </c>
      <c r="E38" s="287" t="s">
        <v>3</v>
      </c>
      <c r="F38" s="269">
        <f>F37</f>
        <v>2</v>
      </c>
      <c r="G38" s="475"/>
      <c r="H38" s="184">
        <f>F38*G38</f>
        <v>0</v>
      </c>
      <c r="I38" s="184"/>
      <c r="J38" s="54"/>
      <c r="K38" s="69"/>
      <c r="L38" s="297"/>
      <c r="M38" s="136"/>
      <c r="N38" s="88"/>
      <c r="O38" s="275"/>
    </row>
    <row r="39" spans="2:15" s="10" customFormat="1" ht="15" customHeight="1" x14ac:dyDescent="0.25">
      <c r="B39" s="126"/>
      <c r="C39" s="467" t="s">
        <v>173</v>
      </c>
      <c r="D39" s="392" t="s">
        <v>77</v>
      </c>
      <c r="E39" s="52" t="s">
        <v>6</v>
      </c>
      <c r="F39" s="269">
        <v>170</v>
      </c>
      <c r="G39" s="475"/>
      <c r="H39" s="184"/>
      <c r="I39" s="295">
        <f t="shared" si="7"/>
        <v>0</v>
      </c>
      <c r="J39" s="54"/>
      <c r="K39" s="69"/>
      <c r="L39" s="297"/>
      <c r="M39" s="136"/>
      <c r="N39" s="88"/>
    </row>
    <row r="40" spans="2:15" s="10" customFormat="1" ht="15" customHeight="1" x14ac:dyDescent="0.25">
      <c r="B40" s="126"/>
      <c r="C40" s="467" t="s">
        <v>174</v>
      </c>
      <c r="D40" s="382" t="s">
        <v>78</v>
      </c>
      <c r="E40" s="52" t="s">
        <v>6</v>
      </c>
      <c r="F40" s="269">
        <v>104</v>
      </c>
      <c r="G40" s="475"/>
      <c r="H40" s="184"/>
      <c r="I40" s="295">
        <f t="shared" ref="I40" si="9">F40*G40</f>
        <v>0</v>
      </c>
      <c r="J40" s="54"/>
      <c r="K40" s="69"/>
      <c r="L40" s="297"/>
      <c r="M40" s="136"/>
      <c r="N40" s="88"/>
    </row>
    <row r="41" spans="2:15" s="10" customFormat="1" ht="15" customHeight="1" x14ac:dyDescent="0.25">
      <c r="B41" s="126"/>
      <c r="C41" s="467" t="s">
        <v>175</v>
      </c>
      <c r="D41" s="382" t="s">
        <v>78</v>
      </c>
      <c r="E41" s="52" t="s">
        <v>6</v>
      </c>
      <c r="F41" s="269">
        <v>18</v>
      </c>
      <c r="G41" s="475"/>
      <c r="H41" s="184">
        <f>F41*G41</f>
        <v>0</v>
      </c>
      <c r="I41" s="184"/>
      <c r="J41" s="54"/>
      <c r="K41" s="69"/>
      <c r="L41" s="297"/>
      <c r="M41" s="136"/>
      <c r="N41" s="88"/>
    </row>
    <row r="42" spans="2:15" s="10" customFormat="1" ht="15" customHeight="1" x14ac:dyDescent="0.25">
      <c r="B42" s="126"/>
      <c r="C42" s="95"/>
      <c r="D42" s="298"/>
      <c r="E42" s="318"/>
      <c r="F42" s="319"/>
      <c r="G42" s="360"/>
      <c r="H42" s="315"/>
      <c r="I42" s="315"/>
      <c r="J42" s="54"/>
      <c r="K42" s="69"/>
      <c r="L42" s="297"/>
      <c r="M42" s="136"/>
      <c r="N42" s="88"/>
    </row>
    <row r="43" spans="2:15" s="10" customFormat="1" ht="15" customHeight="1" x14ac:dyDescent="0.25">
      <c r="B43" s="126"/>
      <c r="C43" s="95"/>
      <c r="D43" s="361" t="s">
        <v>54</v>
      </c>
      <c r="E43" s="362"/>
      <c r="F43" s="363"/>
      <c r="G43" s="364"/>
      <c r="H43" s="364"/>
      <c r="I43" s="364"/>
      <c r="J43" s="54"/>
      <c r="K43" s="69"/>
      <c r="L43" s="297"/>
      <c r="M43" s="136"/>
      <c r="N43" s="88"/>
    </row>
    <row r="44" spans="2:15" s="10" customFormat="1" ht="15" customHeight="1" x14ac:dyDescent="0.25">
      <c r="B44" s="126"/>
      <c r="C44" s="467" t="s">
        <v>176</v>
      </c>
      <c r="D44" s="365" t="s">
        <v>55</v>
      </c>
      <c r="E44" s="366" t="s">
        <v>3</v>
      </c>
      <c r="F44" s="290">
        <v>4</v>
      </c>
      <c r="G44" s="476"/>
      <c r="H44" s="315">
        <f t="shared" ref="H44:H48" si="10">F44*G44</f>
        <v>0</v>
      </c>
      <c r="I44" s="315"/>
      <c r="J44" s="54"/>
      <c r="K44" s="69"/>
      <c r="L44" s="297"/>
      <c r="M44" s="136"/>
      <c r="N44" s="88"/>
    </row>
    <row r="45" spans="2:15" s="10" customFormat="1" ht="15" customHeight="1" x14ac:dyDescent="0.25">
      <c r="B45" s="126"/>
      <c r="C45" s="467" t="s">
        <v>177</v>
      </c>
      <c r="D45" s="392" t="s">
        <v>103</v>
      </c>
      <c r="E45" s="318" t="s">
        <v>6</v>
      </c>
      <c r="F45" s="321">
        <v>10</v>
      </c>
      <c r="G45" s="477"/>
      <c r="H45" s="315">
        <f t="shared" si="10"/>
        <v>0</v>
      </c>
      <c r="I45" s="315"/>
      <c r="J45" s="54"/>
      <c r="K45" s="69"/>
      <c r="L45" s="297"/>
      <c r="M45" s="136"/>
      <c r="N45" s="88"/>
    </row>
    <row r="46" spans="2:15" s="10" customFormat="1" ht="15" customHeight="1" x14ac:dyDescent="0.25">
      <c r="B46" s="126"/>
      <c r="C46" s="467" t="s">
        <v>178</v>
      </c>
      <c r="D46" s="298" t="s">
        <v>56</v>
      </c>
      <c r="E46" s="318" t="s">
        <v>3</v>
      </c>
      <c r="F46" s="319">
        <v>2</v>
      </c>
      <c r="G46" s="477"/>
      <c r="H46" s="315">
        <f t="shared" si="10"/>
        <v>0</v>
      </c>
      <c r="I46" s="315"/>
      <c r="J46" s="54"/>
      <c r="K46" s="69"/>
      <c r="L46" s="297"/>
      <c r="M46" s="136"/>
      <c r="N46" s="88"/>
    </row>
    <row r="47" spans="2:15" s="10" customFormat="1" ht="15" customHeight="1" x14ac:dyDescent="0.25">
      <c r="B47" s="126"/>
      <c r="C47" s="467" t="s">
        <v>179</v>
      </c>
      <c r="D47" s="298" t="s">
        <v>59</v>
      </c>
      <c r="E47" s="318" t="s">
        <v>21</v>
      </c>
      <c r="F47" s="319">
        <v>6</v>
      </c>
      <c r="G47" s="477"/>
      <c r="H47" s="315">
        <f t="shared" si="10"/>
        <v>0</v>
      </c>
      <c r="I47" s="315"/>
      <c r="J47" s="54"/>
      <c r="K47" s="69"/>
      <c r="L47" s="297"/>
      <c r="M47" s="136"/>
      <c r="N47" s="88"/>
    </row>
    <row r="48" spans="2:15" s="10" customFormat="1" ht="15" customHeight="1" x14ac:dyDescent="0.25">
      <c r="B48" s="126"/>
      <c r="C48" s="467" t="s">
        <v>180</v>
      </c>
      <c r="D48" s="298" t="s">
        <v>57</v>
      </c>
      <c r="E48" s="318" t="s">
        <v>58</v>
      </c>
      <c r="F48" s="321">
        <v>0.5</v>
      </c>
      <c r="G48" s="477"/>
      <c r="H48" s="315">
        <f t="shared" si="10"/>
        <v>0</v>
      </c>
      <c r="I48" s="315"/>
      <c r="J48" s="54"/>
      <c r="K48" s="69"/>
      <c r="L48" s="297"/>
      <c r="M48" s="136"/>
      <c r="N48" s="88"/>
    </row>
    <row r="49" spans="2:206" s="26" customFormat="1" ht="15" customHeight="1" x14ac:dyDescent="0.25">
      <c r="B49" s="126"/>
      <c r="C49" s="133"/>
      <c r="D49" s="91"/>
      <c r="E49" s="59"/>
      <c r="F49" s="60"/>
      <c r="G49" s="61"/>
      <c r="H49" s="111"/>
      <c r="I49" s="111"/>
      <c r="J49" s="62"/>
      <c r="K49" s="69"/>
      <c r="L49" s="90"/>
      <c r="M49" s="90"/>
      <c r="N49" s="90"/>
      <c r="GU49" s="27"/>
      <c r="GV49" s="27"/>
      <c r="GW49" s="27"/>
      <c r="GX49" s="27"/>
    </row>
    <row r="50" spans="2:206" ht="15" customHeight="1" x14ac:dyDescent="0.25">
      <c r="B50" s="127"/>
      <c r="C50" s="135" t="s">
        <v>7</v>
      </c>
      <c r="D50" s="128"/>
      <c r="E50" s="129"/>
      <c r="F50" s="130"/>
      <c r="G50" s="131"/>
      <c r="H50" s="132">
        <f>SUM(H11:H49)</f>
        <v>0</v>
      </c>
      <c r="I50" s="132">
        <f>SUM(I11:I49)</f>
        <v>0</v>
      </c>
      <c r="J50" s="134"/>
      <c r="K50" s="69"/>
      <c r="L50" s="87"/>
      <c r="M50" s="87"/>
      <c r="N50" s="87"/>
    </row>
    <row r="51" spans="2:206" ht="15" customHeight="1" x14ac:dyDescent="0.25">
      <c r="B51" s="70"/>
      <c r="C51" s="93"/>
      <c r="D51" s="91"/>
      <c r="E51" s="59"/>
      <c r="F51" s="43"/>
      <c r="G51" s="44"/>
      <c r="H51" s="109"/>
      <c r="I51" s="109"/>
      <c r="J51" s="109"/>
      <c r="K51" s="69"/>
      <c r="L51" s="87"/>
      <c r="M51" s="87"/>
      <c r="N51" s="87"/>
    </row>
    <row r="52" spans="2:206" ht="20.25" customHeight="1" x14ac:dyDescent="0.25">
      <c r="B52" s="137"/>
      <c r="C52" s="138" t="s">
        <v>8</v>
      </c>
      <c r="D52" s="139"/>
      <c r="E52" s="140"/>
      <c r="F52" s="141"/>
      <c r="G52" s="142"/>
      <c r="H52" s="143"/>
      <c r="I52" s="312"/>
      <c r="J52" s="144"/>
      <c r="K52" s="69"/>
      <c r="L52" s="87"/>
      <c r="M52" s="87"/>
      <c r="N52" s="87"/>
    </row>
    <row r="53" spans="2:206" x14ac:dyDescent="0.25">
      <c r="B53" s="92"/>
      <c r="C53" s="93"/>
      <c r="D53" s="91"/>
      <c r="E53" s="59"/>
      <c r="F53" s="43"/>
      <c r="G53" s="63"/>
      <c r="H53" s="109"/>
      <c r="I53" s="109"/>
      <c r="J53" s="42"/>
      <c r="K53" s="69"/>
      <c r="L53" s="87"/>
      <c r="M53" s="87"/>
      <c r="N53" s="87"/>
    </row>
    <row r="54" spans="2:206" x14ac:dyDescent="0.25">
      <c r="B54" s="92"/>
      <c r="C54" s="93"/>
      <c r="D54" s="94" t="s">
        <v>30</v>
      </c>
      <c r="E54" s="82"/>
      <c r="F54" s="83"/>
      <c r="G54" s="84"/>
      <c r="H54" s="113"/>
      <c r="I54" s="113"/>
      <c r="J54" s="66"/>
      <c r="K54" s="69"/>
      <c r="L54" s="87"/>
      <c r="M54" s="87"/>
      <c r="N54" s="87"/>
    </row>
    <row r="55" spans="2:206" x14ac:dyDescent="0.25">
      <c r="B55" s="92"/>
      <c r="C55" s="89" t="s">
        <v>146</v>
      </c>
      <c r="D55" s="390" t="s">
        <v>104</v>
      </c>
      <c r="E55" s="391" t="s">
        <v>21</v>
      </c>
      <c r="F55" s="270">
        <v>1</v>
      </c>
      <c r="G55" s="478"/>
      <c r="H55" s="184">
        <f t="shared" ref="H55" si="11">F55*G55</f>
        <v>0</v>
      </c>
      <c r="I55" s="116"/>
      <c r="J55" s="66"/>
      <c r="K55" s="69"/>
      <c r="L55" s="87"/>
      <c r="M55" s="87"/>
      <c r="N55" s="87"/>
    </row>
    <row r="56" spans="2:206" x14ac:dyDescent="0.25">
      <c r="B56" s="92"/>
      <c r="C56" s="89" t="s">
        <v>181</v>
      </c>
      <c r="D56" s="390" t="s">
        <v>90</v>
      </c>
      <c r="E56" s="391" t="s">
        <v>21</v>
      </c>
      <c r="F56" s="270">
        <v>2</v>
      </c>
      <c r="G56" s="478"/>
      <c r="H56" s="184">
        <f t="shared" ref="H56" si="12">F56*G56</f>
        <v>0</v>
      </c>
      <c r="I56" s="116"/>
      <c r="J56" s="66"/>
      <c r="K56" s="69"/>
      <c r="L56" s="87"/>
      <c r="M56" s="87"/>
      <c r="N56" s="87"/>
    </row>
    <row r="57" spans="2:206" s="26" customFormat="1" ht="15" customHeight="1" x14ac:dyDescent="0.25">
      <c r="B57" s="92"/>
      <c r="C57" s="97" t="s">
        <v>150</v>
      </c>
      <c r="D57" s="289" t="s">
        <v>39</v>
      </c>
      <c r="E57" s="76" t="s">
        <v>3</v>
      </c>
      <c r="F57" s="270">
        <f>SUM(F14:F21)</f>
        <v>80</v>
      </c>
      <c r="G57" s="478"/>
      <c r="H57" s="184">
        <f t="shared" ref="H57" si="13">F57*G57</f>
        <v>0</v>
      </c>
      <c r="I57" s="184"/>
      <c r="J57" s="75"/>
      <c r="K57" s="69"/>
      <c r="L57" s="90"/>
      <c r="M57" s="90"/>
      <c r="N57" s="90"/>
      <c r="GU57" s="27"/>
      <c r="GV57" s="27"/>
      <c r="GW57" s="27"/>
      <c r="GX57" s="27"/>
    </row>
    <row r="58" spans="2:206" s="26" customFormat="1" ht="15" customHeight="1" x14ac:dyDescent="0.25">
      <c r="B58" s="92"/>
      <c r="C58" s="97"/>
      <c r="D58" s="99"/>
      <c r="E58" s="76"/>
      <c r="F58" s="64"/>
      <c r="G58" s="65"/>
      <c r="H58" s="114"/>
      <c r="I58" s="114"/>
      <c r="J58" s="75"/>
      <c r="K58" s="69"/>
      <c r="L58" s="90"/>
      <c r="M58" s="90"/>
      <c r="N58" s="90"/>
      <c r="GU58" s="27"/>
      <c r="GV58" s="27"/>
      <c r="GW58" s="27"/>
      <c r="GX58" s="27"/>
    </row>
    <row r="59" spans="2:206" s="26" customFormat="1" ht="15" customHeight="1" x14ac:dyDescent="0.25">
      <c r="B59" s="92"/>
      <c r="C59" s="97"/>
      <c r="D59" s="96" t="s">
        <v>29</v>
      </c>
      <c r="E59" s="106"/>
      <c r="F59" s="107"/>
      <c r="G59" s="108"/>
      <c r="H59" s="115"/>
      <c r="I59" s="115"/>
      <c r="J59" s="75"/>
      <c r="K59" s="69"/>
      <c r="L59" s="90"/>
      <c r="M59" s="90"/>
      <c r="N59" s="90"/>
      <c r="GU59" s="27"/>
      <c r="GV59" s="27"/>
      <c r="GW59" s="27"/>
      <c r="GX59" s="27"/>
    </row>
    <row r="60" spans="2:206" s="26" customFormat="1" ht="15" customHeight="1" x14ac:dyDescent="0.25">
      <c r="B60" s="92"/>
      <c r="C60" s="97" t="s">
        <v>182</v>
      </c>
      <c r="D60" s="288" t="s">
        <v>43</v>
      </c>
      <c r="E60" s="76" t="s">
        <v>3</v>
      </c>
      <c r="F60" s="270">
        <v>2</v>
      </c>
      <c r="G60" s="478"/>
      <c r="H60" s="184">
        <f t="shared" ref="H60:H61" si="14">F60*G60</f>
        <v>0</v>
      </c>
      <c r="I60" s="184"/>
      <c r="J60" s="75"/>
      <c r="K60" s="69"/>
      <c r="L60" s="90"/>
      <c r="M60" s="90"/>
      <c r="N60" s="90"/>
      <c r="GU60" s="27"/>
      <c r="GV60" s="27"/>
      <c r="GW60" s="27"/>
      <c r="GX60" s="27"/>
    </row>
    <row r="61" spans="2:206" s="26" customFormat="1" ht="15" customHeight="1" x14ac:dyDescent="0.25">
      <c r="B61" s="92"/>
      <c r="C61" s="97" t="s">
        <v>183</v>
      </c>
      <c r="D61" s="383" t="s">
        <v>80</v>
      </c>
      <c r="E61" s="76" t="s">
        <v>6</v>
      </c>
      <c r="F61" s="270">
        <f>F40</f>
        <v>104</v>
      </c>
      <c r="G61" s="478"/>
      <c r="H61" s="184">
        <f t="shared" si="14"/>
        <v>0</v>
      </c>
      <c r="I61" s="184"/>
      <c r="J61" s="75"/>
      <c r="K61" s="69"/>
      <c r="L61" s="297"/>
      <c r="M61" s="90"/>
      <c r="N61" s="90"/>
      <c r="GU61" s="27"/>
      <c r="GV61" s="27"/>
      <c r="GW61" s="27"/>
      <c r="GX61" s="27"/>
    </row>
    <row r="62" spans="2:206" s="26" customFormat="1" ht="15" customHeight="1" x14ac:dyDescent="0.25">
      <c r="B62" s="92"/>
      <c r="C62" s="97" t="s">
        <v>184</v>
      </c>
      <c r="D62" s="383" t="s">
        <v>81</v>
      </c>
      <c r="E62" s="384" t="s">
        <v>6</v>
      </c>
      <c r="F62" s="270">
        <f>F39</f>
        <v>170</v>
      </c>
      <c r="G62" s="478"/>
      <c r="H62" s="184"/>
      <c r="I62" s="295">
        <f t="shared" ref="I62" si="15">F62*G62</f>
        <v>0</v>
      </c>
      <c r="J62" s="75"/>
      <c r="K62" s="69"/>
      <c r="L62" s="297"/>
      <c r="M62" s="90"/>
      <c r="N62" s="90"/>
      <c r="GU62" s="27"/>
      <c r="GV62" s="27"/>
      <c r="GW62" s="27"/>
      <c r="GX62" s="27"/>
    </row>
    <row r="63" spans="2:206" s="26" customFormat="1" ht="15" customHeight="1" x14ac:dyDescent="0.25">
      <c r="B63" s="92"/>
      <c r="C63" s="97" t="s">
        <v>185</v>
      </c>
      <c r="D63" s="271" t="s">
        <v>40</v>
      </c>
      <c r="E63" s="76" t="s">
        <v>3</v>
      </c>
      <c r="F63" s="270">
        <f>SUM(F27:F34,F37)</f>
        <v>85</v>
      </c>
      <c r="G63" s="478"/>
      <c r="H63" s="184"/>
      <c r="I63" s="295">
        <f t="shared" ref="I63:I64" si="16">F63*G63</f>
        <v>0</v>
      </c>
      <c r="J63" s="75"/>
      <c r="K63" s="69"/>
      <c r="L63" s="297"/>
      <c r="M63" s="90"/>
      <c r="N63" s="90"/>
      <c r="GU63" s="27"/>
      <c r="GV63" s="27"/>
      <c r="GW63" s="27"/>
      <c r="GX63" s="27"/>
    </row>
    <row r="64" spans="2:206" s="26" customFormat="1" ht="15" customHeight="1" x14ac:dyDescent="0.25">
      <c r="B64" s="92"/>
      <c r="C64" s="97" t="s">
        <v>186</v>
      </c>
      <c r="D64" s="383" t="s">
        <v>22</v>
      </c>
      <c r="E64" s="76" t="s">
        <v>3</v>
      </c>
      <c r="F64" s="270">
        <v>12</v>
      </c>
      <c r="G64" s="478"/>
      <c r="H64" s="184"/>
      <c r="I64" s="295">
        <f t="shared" si="16"/>
        <v>0</v>
      </c>
      <c r="J64" s="75"/>
      <c r="K64" s="69"/>
      <c r="L64" s="297"/>
      <c r="M64" s="90"/>
      <c r="N64" s="90"/>
      <c r="GU64" s="27"/>
      <c r="GV64" s="27"/>
      <c r="GW64" s="27"/>
      <c r="GX64" s="27"/>
    </row>
    <row r="65" spans="2:206" s="26" customFormat="1" ht="15" customHeight="1" x14ac:dyDescent="0.25">
      <c r="B65" s="92"/>
      <c r="C65" s="97"/>
      <c r="D65" s="356"/>
      <c r="E65" s="357"/>
      <c r="F65" s="358"/>
      <c r="G65" s="359"/>
      <c r="H65" s="315"/>
      <c r="I65" s="315"/>
      <c r="J65" s="75"/>
      <c r="K65" s="69"/>
      <c r="L65" s="297"/>
      <c r="M65" s="90"/>
      <c r="N65" s="90"/>
      <c r="GU65" s="27"/>
      <c r="GV65" s="27"/>
      <c r="GW65" s="27"/>
      <c r="GX65" s="27"/>
    </row>
    <row r="66" spans="2:206" s="26" customFormat="1" ht="15" customHeight="1" x14ac:dyDescent="0.25">
      <c r="B66" s="92"/>
      <c r="C66" s="97"/>
      <c r="D66" s="361" t="s">
        <v>54</v>
      </c>
      <c r="E66" s="367"/>
      <c r="F66" s="368"/>
      <c r="G66" s="369"/>
      <c r="H66" s="370"/>
      <c r="I66" s="370"/>
      <c r="J66" s="75"/>
      <c r="K66" s="69"/>
      <c r="L66" s="297"/>
      <c r="M66" s="90"/>
      <c r="N66" s="90"/>
      <c r="GU66" s="27"/>
      <c r="GV66" s="27"/>
      <c r="GW66" s="27"/>
      <c r="GX66" s="27"/>
    </row>
    <row r="67" spans="2:206" s="26" customFormat="1" ht="15" customHeight="1" x14ac:dyDescent="0.25">
      <c r="B67" s="92"/>
      <c r="C67" s="97" t="s">
        <v>187</v>
      </c>
      <c r="D67" s="98" t="s">
        <v>60</v>
      </c>
      <c r="E67" s="371" t="s">
        <v>3</v>
      </c>
      <c r="F67" s="317">
        <f>F44</f>
        <v>4</v>
      </c>
      <c r="G67" s="479"/>
      <c r="H67" s="315">
        <f t="shared" ref="H67:H68" si="17">F67*G67</f>
        <v>0</v>
      </c>
      <c r="I67" s="315"/>
      <c r="J67" s="75"/>
      <c r="K67" s="69"/>
      <c r="L67" s="297"/>
      <c r="M67" s="90"/>
      <c r="N67" s="90"/>
      <c r="GU67" s="27"/>
      <c r="GV67" s="27"/>
      <c r="GW67" s="27"/>
      <c r="GX67" s="27"/>
    </row>
    <row r="68" spans="2:206" s="26" customFormat="1" ht="15" customHeight="1" x14ac:dyDescent="0.25">
      <c r="B68" s="92"/>
      <c r="C68" s="466" t="s">
        <v>188</v>
      </c>
      <c r="D68" s="393" t="s">
        <v>105</v>
      </c>
      <c r="E68" s="372" t="s">
        <v>21</v>
      </c>
      <c r="F68" s="314">
        <v>1</v>
      </c>
      <c r="G68" s="480"/>
      <c r="H68" s="315">
        <f t="shared" si="17"/>
        <v>0</v>
      </c>
      <c r="I68" s="315"/>
      <c r="J68" s="75"/>
      <c r="K68" s="69"/>
      <c r="L68" s="297"/>
      <c r="M68" s="90"/>
      <c r="N68" s="90"/>
      <c r="GU68" s="27"/>
      <c r="GV68" s="27"/>
      <c r="GW68" s="27"/>
      <c r="GX68" s="27"/>
    </row>
    <row r="69" spans="2:206" s="26" customFormat="1" ht="15" customHeight="1" x14ac:dyDescent="0.25">
      <c r="B69" s="92"/>
      <c r="C69" s="97"/>
      <c r="D69" s="91"/>
      <c r="E69" s="59"/>
      <c r="F69" s="60"/>
      <c r="G69" s="61"/>
      <c r="H69" s="109"/>
      <c r="I69" s="109"/>
      <c r="J69" s="66"/>
      <c r="K69" s="69"/>
      <c r="L69" s="90"/>
      <c r="M69" s="90"/>
      <c r="N69" s="90"/>
      <c r="GU69" s="27"/>
      <c r="GV69" s="27"/>
      <c r="GW69" s="27"/>
      <c r="GX69" s="27"/>
    </row>
    <row r="70" spans="2:206" ht="15" customHeight="1" x14ac:dyDescent="0.25">
      <c r="B70" s="159"/>
      <c r="C70" s="160" t="s">
        <v>10</v>
      </c>
      <c r="D70" s="161"/>
      <c r="E70" s="162"/>
      <c r="F70" s="163"/>
      <c r="G70" s="164"/>
      <c r="H70" s="165">
        <f>SUM(H52:H69)</f>
        <v>0</v>
      </c>
      <c r="I70" s="165">
        <f>SUM(I52:I69)</f>
        <v>0</v>
      </c>
      <c r="J70" s="166"/>
      <c r="K70" s="69"/>
      <c r="L70" s="87"/>
      <c r="M70" s="87"/>
      <c r="N70" s="87"/>
    </row>
    <row r="71" spans="2:206" ht="15" customHeight="1" x14ac:dyDescent="0.25">
      <c r="B71" s="152"/>
      <c r="C71" s="153"/>
      <c r="D71" s="154"/>
      <c r="E71" s="155"/>
      <c r="F71" s="156"/>
      <c r="G71" s="157"/>
      <c r="H71" s="158"/>
      <c r="I71" s="109"/>
      <c r="J71" s="116"/>
      <c r="K71" s="69"/>
      <c r="L71" s="87"/>
      <c r="M71" s="87"/>
      <c r="N71" s="87"/>
    </row>
    <row r="72" spans="2:206" ht="20.25" customHeight="1" x14ac:dyDescent="0.25">
      <c r="B72" s="306"/>
      <c r="C72" s="307" t="s">
        <v>44</v>
      </c>
      <c r="D72" s="308"/>
      <c r="E72" s="309"/>
      <c r="F72" s="310"/>
      <c r="G72" s="311"/>
      <c r="H72" s="312"/>
      <c r="I72" s="312"/>
      <c r="J72" s="313"/>
      <c r="K72" s="69"/>
      <c r="L72" s="87"/>
      <c r="M72" s="87"/>
      <c r="N72" s="87"/>
    </row>
    <row r="73" spans="2:206" x14ac:dyDescent="0.25">
      <c r="B73" s="92"/>
      <c r="C73" s="93"/>
      <c r="D73" s="91"/>
      <c r="E73" s="59"/>
      <c r="F73" s="43"/>
      <c r="G73" s="44"/>
      <c r="H73" s="109"/>
      <c r="I73" s="109"/>
      <c r="J73" s="66"/>
      <c r="K73" s="69"/>
      <c r="L73" s="87"/>
      <c r="M73" s="87"/>
      <c r="N73" s="87"/>
    </row>
    <row r="74" spans="2:206" x14ac:dyDescent="0.25">
      <c r="B74" s="92"/>
      <c r="C74" s="97" t="s">
        <v>148</v>
      </c>
      <c r="D74" s="392" t="s">
        <v>106</v>
      </c>
      <c r="E74" s="318" t="s">
        <v>3</v>
      </c>
      <c r="F74" s="317">
        <v>1</v>
      </c>
      <c r="G74" s="480"/>
      <c r="H74" s="315">
        <f t="shared" ref="H74:H77" si="18">F74*G74</f>
        <v>0</v>
      </c>
      <c r="I74" s="315"/>
      <c r="J74" s="316"/>
      <c r="K74" s="69"/>
      <c r="L74" s="87"/>
      <c r="M74" s="87"/>
      <c r="N74" s="87"/>
    </row>
    <row r="75" spans="2:206" s="26" customFormat="1" ht="15" customHeight="1" x14ac:dyDescent="0.25">
      <c r="B75" s="92"/>
      <c r="C75" s="97" t="s">
        <v>147</v>
      </c>
      <c r="D75" s="98" t="s">
        <v>45</v>
      </c>
      <c r="E75" s="318" t="s">
        <v>46</v>
      </c>
      <c r="F75" s="319">
        <v>0.5</v>
      </c>
      <c r="G75" s="480"/>
      <c r="H75" s="315">
        <f t="shared" si="18"/>
        <v>0</v>
      </c>
      <c r="I75" s="315"/>
      <c r="J75" s="320"/>
      <c r="K75" s="69"/>
      <c r="L75" s="90"/>
      <c r="M75" s="90"/>
      <c r="N75" s="90"/>
      <c r="GU75" s="27"/>
      <c r="GV75" s="27"/>
      <c r="GW75" s="27"/>
      <c r="GX75" s="27"/>
    </row>
    <row r="76" spans="2:206" s="26" customFormat="1" ht="15" customHeight="1" x14ac:dyDescent="0.25">
      <c r="B76" s="92"/>
      <c r="C76" s="97" t="s">
        <v>189</v>
      </c>
      <c r="D76" s="98" t="s">
        <v>47</v>
      </c>
      <c r="E76" s="318" t="s">
        <v>46</v>
      </c>
      <c r="F76" s="321">
        <v>0.5</v>
      </c>
      <c r="G76" s="480"/>
      <c r="H76" s="315">
        <f t="shared" si="18"/>
        <v>0</v>
      </c>
      <c r="I76" s="315"/>
      <c r="J76" s="320"/>
      <c r="K76" s="69"/>
      <c r="L76" s="90"/>
      <c r="M76" s="90"/>
      <c r="N76" s="90"/>
      <c r="GU76" s="27"/>
      <c r="GV76" s="27"/>
      <c r="GW76" s="27"/>
      <c r="GX76" s="27"/>
    </row>
    <row r="77" spans="2:206" s="26" customFormat="1" ht="15" customHeight="1" x14ac:dyDescent="0.25">
      <c r="B77" s="92"/>
      <c r="C77" s="97" t="s">
        <v>151</v>
      </c>
      <c r="D77" s="322" t="s">
        <v>48</v>
      </c>
      <c r="E77" s="77" t="s">
        <v>49</v>
      </c>
      <c r="F77" s="323">
        <v>5</v>
      </c>
      <c r="G77" s="480"/>
      <c r="H77" s="315">
        <f t="shared" si="18"/>
        <v>0</v>
      </c>
      <c r="I77" s="315"/>
      <c r="J77" s="324"/>
      <c r="K77" s="69"/>
      <c r="L77" s="90"/>
      <c r="M77" s="90"/>
      <c r="N77" s="90"/>
      <c r="GU77" s="27"/>
      <c r="GV77" s="27"/>
      <c r="GW77" s="27"/>
      <c r="GX77" s="27"/>
    </row>
    <row r="78" spans="2:206" s="26" customFormat="1" ht="15" customHeight="1" x14ac:dyDescent="0.25">
      <c r="B78" s="92"/>
      <c r="C78" s="97"/>
      <c r="D78" s="91"/>
      <c r="E78" s="77"/>
      <c r="F78" s="60"/>
      <c r="G78" s="325"/>
      <c r="H78" s="326"/>
      <c r="I78" s="326"/>
      <c r="J78" s="327"/>
      <c r="K78" s="69"/>
      <c r="L78" s="90"/>
      <c r="M78" s="90"/>
      <c r="N78" s="90"/>
      <c r="GU78" s="27"/>
      <c r="GV78" s="27"/>
      <c r="GW78" s="27"/>
      <c r="GX78" s="27"/>
    </row>
    <row r="79" spans="2:206" ht="15" customHeight="1" x14ac:dyDescent="0.25">
      <c r="B79" s="328"/>
      <c r="C79" s="329" t="s">
        <v>50</v>
      </c>
      <c r="D79" s="330"/>
      <c r="E79" s="331"/>
      <c r="F79" s="332"/>
      <c r="G79" s="333"/>
      <c r="H79" s="334">
        <f>SUM(H72:H78)</f>
        <v>0</v>
      </c>
      <c r="I79" s="334">
        <f>SUM(I72:I78)</f>
        <v>0</v>
      </c>
      <c r="J79" s="335"/>
      <c r="K79" s="69"/>
      <c r="L79" s="87"/>
      <c r="M79" s="87"/>
      <c r="N79" s="87"/>
    </row>
    <row r="80" spans="2:206" ht="15" customHeight="1" x14ac:dyDescent="0.25">
      <c r="B80" s="70"/>
      <c r="C80" s="93"/>
      <c r="D80" s="91"/>
      <c r="E80" s="59"/>
      <c r="F80" s="43"/>
      <c r="G80" s="44"/>
      <c r="H80" s="109"/>
      <c r="I80" s="109"/>
      <c r="J80" s="109"/>
      <c r="K80" s="69"/>
      <c r="L80" s="87"/>
      <c r="M80" s="87"/>
      <c r="N80" s="87"/>
    </row>
    <row r="81" spans="2:206" s="336" customFormat="1" ht="20.25" customHeight="1" x14ac:dyDescent="0.25">
      <c r="B81" s="337"/>
      <c r="C81" s="338" t="s">
        <v>51</v>
      </c>
      <c r="D81" s="339"/>
      <c r="E81" s="340"/>
      <c r="F81" s="341"/>
      <c r="G81" s="342"/>
      <c r="H81" s="343"/>
      <c r="I81" s="343"/>
      <c r="J81" s="344"/>
      <c r="K81" s="345"/>
      <c r="L81" s="346"/>
      <c r="M81" s="346"/>
      <c r="N81" s="346"/>
      <c r="O81" s="347"/>
      <c r="P81" s="347"/>
      <c r="Q81" s="347"/>
      <c r="R81" s="347"/>
      <c r="S81" s="347"/>
      <c r="T81" s="347"/>
      <c r="U81" s="347"/>
      <c r="V81" s="347"/>
      <c r="W81" s="347"/>
      <c r="X81" s="347"/>
      <c r="Y81" s="347"/>
      <c r="Z81" s="347"/>
      <c r="AA81" s="347"/>
      <c r="AB81" s="347"/>
      <c r="AC81" s="347"/>
      <c r="AD81" s="347"/>
      <c r="AE81" s="347"/>
      <c r="AF81" s="347"/>
      <c r="AG81" s="347"/>
      <c r="AH81" s="347"/>
      <c r="AI81" s="347"/>
      <c r="AJ81" s="347"/>
      <c r="AK81" s="347"/>
      <c r="AL81" s="347"/>
      <c r="AM81" s="347"/>
      <c r="AN81" s="347"/>
      <c r="AO81" s="347"/>
      <c r="AP81" s="347"/>
      <c r="AQ81" s="347"/>
      <c r="AR81" s="347"/>
      <c r="AS81" s="347"/>
      <c r="AT81" s="347"/>
      <c r="AU81" s="347"/>
      <c r="AV81" s="347"/>
      <c r="AW81" s="347"/>
      <c r="AX81" s="347"/>
      <c r="AY81" s="347"/>
      <c r="AZ81" s="347"/>
      <c r="BA81" s="347"/>
      <c r="BB81" s="347"/>
      <c r="BC81" s="347"/>
      <c r="BD81" s="347"/>
      <c r="BE81" s="347"/>
      <c r="BF81" s="347"/>
      <c r="BG81" s="347"/>
      <c r="BH81" s="347"/>
      <c r="BI81" s="347"/>
      <c r="BJ81" s="347"/>
      <c r="BK81" s="347"/>
      <c r="BL81" s="347"/>
      <c r="BM81" s="347"/>
      <c r="BN81" s="347"/>
      <c r="BO81" s="347"/>
      <c r="BP81" s="347"/>
      <c r="BQ81" s="347"/>
      <c r="BR81" s="347"/>
      <c r="BS81" s="347"/>
      <c r="BT81" s="347"/>
      <c r="BU81" s="347"/>
      <c r="BV81" s="347"/>
      <c r="BW81" s="347"/>
      <c r="BX81" s="347"/>
      <c r="BY81" s="347"/>
      <c r="BZ81" s="347"/>
      <c r="CA81" s="347"/>
      <c r="CB81" s="347"/>
      <c r="CC81" s="347"/>
      <c r="CD81" s="347"/>
      <c r="CE81" s="347"/>
      <c r="CF81" s="347"/>
      <c r="CG81" s="347"/>
      <c r="CH81" s="347"/>
      <c r="CI81" s="347"/>
      <c r="CJ81" s="347"/>
      <c r="CK81" s="347"/>
      <c r="CL81" s="347"/>
      <c r="CM81" s="347"/>
      <c r="CN81" s="347"/>
      <c r="CO81" s="347"/>
      <c r="CP81" s="347"/>
      <c r="CQ81" s="347"/>
      <c r="CR81" s="347"/>
      <c r="CS81" s="347"/>
      <c r="CT81" s="347"/>
      <c r="CU81" s="347"/>
      <c r="CV81" s="347"/>
      <c r="CW81" s="347"/>
      <c r="CX81" s="347"/>
      <c r="CY81" s="347"/>
      <c r="CZ81" s="347"/>
      <c r="DA81" s="347"/>
      <c r="DB81" s="347"/>
      <c r="DC81" s="347"/>
      <c r="DD81" s="347"/>
      <c r="DE81" s="347"/>
      <c r="DF81" s="347"/>
      <c r="DG81" s="347"/>
      <c r="DH81" s="347"/>
      <c r="DI81" s="347"/>
      <c r="DJ81" s="347"/>
      <c r="DK81" s="347"/>
      <c r="DL81" s="347"/>
      <c r="DM81" s="347"/>
      <c r="DN81" s="347"/>
      <c r="DO81" s="347"/>
      <c r="DP81" s="347"/>
      <c r="DQ81" s="347"/>
      <c r="DR81" s="347"/>
      <c r="DS81" s="347"/>
      <c r="DT81" s="347"/>
      <c r="DU81" s="347"/>
      <c r="DV81" s="347"/>
      <c r="DW81" s="347"/>
      <c r="DX81" s="347"/>
      <c r="DY81" s="347"/>
      <c r="DZ81" s="347"/>
      <c r="EA81" s="347"/>
      <c r="EB81" s="347"/>
      <c r="EC81" s="347"/>
      <c r="ED81" s="347"/>
      <c r="EE81" s="347"/>
      <c r="EF81" s="347"/>
      <c r="EG81" s="347"/>
      <c r="EH81" s="347"/>
      <c r="EI81" s="347"/>
      <c r="EJ81" s="347"/>
      <c r="EK81" s="347"/>
      <c r="EL81" s="347"/>
      <c r="EM81" s="347"/>
      <c r="EN81" s="347"/>
      <c r="EO81" s="347"/>
      <c r="EP81" s="347"/>
      <c r="EQ81" s="347"/>
      <c r="ER81" s="347"/>
      <c r="ES81" s="347"/>
      <c r="ET81" s="347"/>
      <c r="EU81" s="347"/>
      <c r="EV81" s="347"/>
      <c r="EW81" s="347"/>
      <c r="EX81" s="347"/>
      <c r="EY81" s="347"/>
      <c r="EZ81" s="347"/>
      <c r="FA81" s="347"/>
      <c r="FB81" s="347"/>
      <c r="FC81" s="347"/>
      <c r="FD81" s="347"/>
      <c r="FE81" s="347"/>
      <c r="FF81" s="347"/>
      <c r="FG81" s="347"/>
      <c r="FH81" s="347"/>
      <c r="FI81" s="347"/>
      <c r="FJ81" s="347"/>
      <c r="FK81" s="347"/>
      <c r="FL81" s="347"/>
      <c r="FM81" s="347"/>
      <c r="FN81" s="347"/>
      <c r="FO81" s="347"/>
      <c r="FP81" s="347"/>
      <c r="FQ81" s="347"/>
      <c r="FR81" s="347"/>
      <c r="FS81" s="347"/>
      <c r="FT81" s="347"/>
      <c r="FU81" s="347"/>
      <c r="FV81" s="347"/>
      <c r="FW81" s="347"/>
      <c r="FX81" s="347"/>
      <c r="FY81" s="347"/>
      <c r="FZ81" s="347"/>
      <c r="GA81" s="347"/>
      <c r="GB81" s="347"/>
      <c r="GC81" s="347"/>
      <c r="GD81" s="347"/>
      <c r="GE81" s="347"/>
      <c r="GF81" s="347"/>
      <c r="GG81" s="347"/>
      <c r="GH81" s="347"/>
      <c r="GI81" s="347"/>
      <c r="GJ81" s="347"/>
      <c r="GK81" s="347"/>
      <c r="GL81" s="347"/>
      <c r="GM81" s="347"/>
      <c r="GN81" s="347"/>
      <c r="GO81" s="347"/>
      <c r="GP81" s="347"/>
      <c r="GQ81" s="347"/>
      <c r="GR81" s="347"/>
      <c r="GS81" s="347"/>
      <c r="GT81" s="347"/>
    </row>
    <row r="82" spans="2:206" x14ac:dyDescent="0.25">
      <c r="B82" s="92"/>
      <c r="C82" s="93"/>
      <c r="D82" s="91"/>
      <c r="E82" s="59"/>
      <c r="F82" s="43"/>
      <c r="G82" s="63"/>
      <c r="H82" s="116"/>
      <c r="I82" s="116"/>
      <c r="J82" s="66"/>
      <c r="K82" s="69"/>
      <c r="L82" s="87"/>
      <c r="M82" s="87"/>
      <c r="N82" s="87"/>
    </row>
    <row r="83" spans="2:206" ht="30" x14ac:dyDescent="0.25">
      <c r="B83" s="92"/>
      <c r="C83" s="89" t="s">
        <v>145</v>
      </c>
      <c r="D83" s="394" t="s">
        <v>107</v>
      </c>
      <c r="E83" s="372" t="s">
        <v>21</v>
      </c>
      <c r="F83" s="395">
        <v>2</v>
      </c>
      <c r="G83" s="480"/>
      <c r="H83" s="315">
        <f t="shared" ref="H83" si="19">F83*G83</f>
        <v>0</v>
      </c>
      <c r="I83" s="315"/>
      <c r="J83" s="348"/>
      <c r="K83" s="69"/>
      <c r="L83" s="87"/>
      <c r="M83" s="87"/>
      <c r="N83" s="87"/>
    </row>
    <row r="84" spans="2:206" s="26" customFormat="1" x14ac:dyDescent="0.25">
      <c r="B84" s="92"/>
      <c r="C84" s="89" t="s">
        <v>190</v>
      </c>
      <c r="D84" s="98" t="s">
        <v>52</v>
      </c>
      <c r="E84" s="77" t="s">
        <v>49</v>
      </c>
      <c r="F84" s="314">
        <f>F77</f>
        <v>5</v>
      </c>
      <c r="G84" s="480"/>
      <c r="H84" s="315">
        <f t="shared" ref="H84" si="20">F84*G84</f>
        <v>0</v>
      </c>
      <c r="I84" s="315"/>
      <c r="J84" s="324"/>
      <c r="K84" s="69"/>
      <c r="L84" s="90"/>
      <c r="M84" s="90"/>
      <c r="N84" s="90"/>
      <c r="GW84" s="27"/>
      <c r="GX84" s="27"/>
    </row>
    <row r="85" spans="2:206" s="26" customFormat="1" ht="15" customHeight="1" x14ac:dyDescent="0.25">
      <c r="B85" s="92"/>
      <c r="C85" s="93"/>
      <c r="D85" s="349"/>
      <c r="E85" s="77"/>
      <c r="F85" s="60"/>
      <c r="G85" s="325"/>
      <c r="H85" s="111"/>
      <c r="I85" s="111"/>
      <c r="J85" s="350"/>
      <c r="K85" s="69"/>
      <c r="L85" s="90"/>
      <c r="M85" s="90"/>
      <c r="N85" s="90"/>
      <c r="GW85" s="27"/>
      <c r="GX85" s="27"/>
    </row>
    <row r="86" spans="2:206" s="26" customFormat="1" ht="15" customHeight="1" x14ac:dyDescent="0.2">
      <c r="B86" s="328"/>
      <c r="C86" s="329" t="s">
        <v>53</v>
      </c>
      <c r="D86" s="351"/>
      <c r="E86" s="352"/>
      <c r="F86" s="353"/>
      <c r="G86" s="354"/>
      <c r="H86" s="334">
        <f>SUM(H81:H85)</f>
        <v>0</v>
      </c>
      <c r="I86" s="334">
        <f>SUM(I81:I85)</f>
        <v>0</v>
      </c>
      <c r="J86" s="355"/>
      <c r="K86" s="69"/>
      <c r="L86" s="90"/>
      <c r="M86" s="90"/>
      <c r="N86" s="90"/>
    </row>
    <row r="87" spans="2:206" ht="15" customHeight="1" x14ac:dyDescent="0.25">
      <c r="B87" s="299"/>
      <c r="C87" s="300"/>
      <c r="D87" s="301"/>
      <c r="E87" s="302"/>
      <c r="F87" s="303"/>
      <c r="G87" s="304"/>
      <c r="H87" s="305"/>
      <c r="I87" s="109"/>
      <c r="J87" s="116"/>
      <c r="K87" s="69"/>
      <c r="L87" s="87"/>
      <c r="M87" s="87"/>
      <c r="N87" s="87"/>
    </row>
    <row r="88" spans="2:206" s="26" customFormat="1" ht="20.25" customHeight="1" x14ac:dyDescent="0.2">
      <c r="B88" s="178"/>
      <c r="C88" s="138" t="s">
        <v>11</v>
      </c>
      <c r="D88" s="139"/>
      <c r="E88" s="140"/>
      <c r="F88" s="141"/>
      <c r="G88" s="142"/>
      <c r="H88" s="143"/>
      <c r="I88" s="312"/>
      <c r="J88" s="144"/>
      <c r="K88" s="69"/>
      <c r="L88" s="90"/>
      <c r="M88" s="90"/>
      <c r="N88" s="90"/>
    </row>
    <row r="89" spans="2:206" s="26" customFormat="1" x14ac:dyDescent="0.2">
      <c r="B89" s="92"/>
      <c r="C89" s="272"/>
      <c r="D89" s="98"/>
      <c r="E89" s="77"/>
      <c r="F89" s="273"/>
      <c r="G89" s="63"/>
      <c r="H89" s="116"/>
      <c r="I89" s="116"/>
      <c r="J89" s="66"/>
      <c r="K89" s="69"/>
      <c r="L89" s="90"/>
      <c r="M89" s="90"/>
      <c r="N89" s="90"/>
    </row>
    <row r="90" spans="2:206" s="26" customFormat="1" ht="15.75" customHeight="1" x14ac:dyDescent="0.2">
      <c r="B90" s="92"/>
      <c r="C90" s="89" t="s">
        <v>191</v>
      </c>
      <c r="D90" s="284" t="s">
        <v>27</v>
      </c>
      <c r="E90" s="285" t="s">
        <v>3</v>
      </c>
      <c r="F90" s="282">
        <v>50</v>
      </c>
      <c r="G90" s="478"/>
      <c r="H90" s="184"/>
      <c r="I90" s="295">
        <f t="shared" ref="I90" si="21">F90*G90</f>
        <v>0</v>
      </c>
      <c r="J90" s="80"/>
      <c r="K90" s="69"/>
      <c r="L90" s="297"/>
      <c r="M90" s="90"/>
      <c r="N90" s="90"/>
    </row>
    <row r="91" spans="2:206" s="26" customFormat="1" ht="15.75" x14ac:dyDescent="0.2">
      <c r="B91" s="92"/>
      <c r="C91" s="89" t="s">
        <v>192</v>
      </c>
      <c r="D91" s="284" t="s">
        <v>26</v>
      </c>
      <c r="E91" s="285" t="s">
        <v>3</v>
      </c>
      <c r="F91" s="282">
        <v>38</v>
      </c>
      <c r="G91" s="478"/>
      <c r="H91" s="184">
        <f>F91*G91</f>
        <v>0</v>
      </c>
      <c r="I91" s="184"/>
      <c r="J91" s="80"/>
      <c r="K91" s="69"/>
      <c r="L91" s="136"/>
      <c r="M91" s="90"/>
      <c r="N91" s="90"/>
    </row>
    <row r="92" spans="2:206" s="26" customFormat="1" ht="15" customHeight="1" x14ac:dyDescent="0.2">
      <c r="B92" s="92"/>
      <c r="C92" s="93"/>
      <c r="D92" s="91"/>
      <c r="E92" s="59"/>
      <c r="F92" s="81"/>
      <c r="G92" s="61"/>
      <c r="H92" s="117"/>
      <c r="I92" s="117"/>
      <c r="J92" s="185"/>
      <c r="K92" s="69"/>
      <c r="L92" s="90"/>
      <c r="M92" s="90"/>
      <c r="N92" s="90"/>
    </row>
    <row r="93" spans="2:206" s="26" customFormat="1" ht="15" customHeight="1" x14ac:dyDescent="0.2">
      <c r="B93" s="145"/>
      <c r="C93" s="160" t="s">
        <v>12</v>
      </c>
      <c r="D93" s="186"/>
      <c r="E93" s="187"/>
      <c r="F93" s="188"/>
      <c r="G93" s="149"/>
      <c r="H93" s="165">
        <f>SUM(H89:H91)</f>
        <v>0</v>
      </c>
      <c r="I93" s="165">
        <f>SUM(I89:I91)</f>
        <v>0</v>
      </c>
      <c r="J93" s="151"/>
      <c r="K93" s="69"/>
      <c r="L93" s="90"/>
      <c r="M93" s="90"/>
      <c r="N93" s="90"/>
    </row>
    <row r="94" spans="2:206" s="26" customFormat="1" ht="15" customHeight="1" x14ac:dyDescent="0.2">
      <c r="B94" s="70"/>
      <c r="C94" s="93"/>
      <c r="D94" s="70"/>
      <c r="E94" s="67"/>
      <c r="F94" s="68"/>
      <c r="G94" s="44"/>
      <c r="H94" s="109"/>
      <c r="I94" s="109"/>
      <c r="J94" s="109"/>
      <c r="K94" s="69"/>
      <c r="L94" s="90"/>
      <c r="M94" s="90"/>
      <c r="N94" s="90"/>
    </row>
    <row r="95" spans="2:206" s="26" customFormat="1" ht="15" customHeight="1" x14ac:dyDescent="0.2">
      <c r="B95" s="178"/>
      <c r="C95" s="138" t="s">
        <v>37</v>
      </c>
      <c r="D95" s="139"/>
      <c r="E95" s="140"/>
      <c r="F95" s="191"/>
      <c r="G95" s="142"/>
      <c r="H95" s="143"/>
      <c r="I95" s="312"/>
      <c r="J95" s="144"/>
      <c r="K95" s="69"/>
      <c r="L95" s="90"/>
      <c r="M95" s="90"/>
      <c r="N95" s="90"/>
    </row>
    <row r="96" spans="2:206" s="26" customFormat="1" ht="15" customHeight="1" x14ac:dyDescent="0.2">
      <c r="B96" s="92"/>
      <c r="C96" s="93"/>
      <c r="D96" s="91"/>
      <c r="E96" s="59"/>
      <c r="F96" s="68"/>
      <c r="G96" s="44"/>
      <c r="H96" s="109"/>
      <c r="I96" s="109"/>
      <c r="J96" s="42"/>
      <c r="K96" s="69"/>
      <c r="L96" s="90"/>
      <c r="M96" s="90"/>
      <c r="N96" s="90"/>
    </row>
    <row r="97" spans="2:206" s="26" customFormat="1" ht="15" customHeight="1" x14ac:dyDescent="0.2">
      <c r="B97" s="190"/>
      <c r="C97" s="89" t="s">
        <v>193</v>
      </c>
      <c r="D97" s="98" t="s">
        <v>24</v>
      </c>
      <c r="E97" s="77" t="s">
        <v>9</v>
      </c>
      <c r="F97" s="282">
        <v>20</v>
      </c>
      <c r="G97" s="478"/>
      <c r="H97" s="184">
        <f t="shared" ref="H97" si="22">F97*G97</f>
        <v>0</v>
      </c>
      <c r="I97" s="184"/>
      <c r="J97" s="42"/>
      <c r="K97" s="69"/>
      <c r="L97" s="90"/>
      <c r="M97" s="90"/>
      <c r="N97" s="90"/>
    </row>
    <row r="98" spans="2:206" s="26" customFormat="1" ht="15.75" x14ac:dyDescent="0.2">
      <c r="B98" s="190"/>
      <c r="C98" s="89" t="s">
        <v>194</v>
      </c>
      <c r="D98" s="283" t="s">
        <v>25</v>
      </c>
      <c r="E98" s="77" t="s">
        <v>9</v>
      </c>
      <c r="F98" s="282">
        <v>85</v>
      </c>
      <c r="G98" s="478"/>
      <c r="H98" s="184"/>
      <c r="I98" s="295">
        <f t="shared" ref="I98" si="23">F98*G98</f>
        <v>0</v>
      </c>
      <c r="J98" s="66"/>
      <c r="K98" s="69"/>
      <c r="L98" s="297"/>
      <c r="M98" s="90"/>
      <c r="N98" s="90"/>
    </row>
    <row r="99" spans="2:206" s="19" customFormat="1" ht="15" customHeight="1" x14ac:dyDescent="0.2">
      <c r="B99" s="190"/>
      <c r="C99" s="93"/>
      <c r="D99" s="91"/>
      <c r="E99" s="59"/>
      <c r="F99" s="81"/>
      <c r="G99" s="189"/>
      <c r="H99" s="109"/>
      <c r="I99" s="109"/>
      <c r="J99" s="42"/>
      <c r="K99" s="69"/>
      <c r="L99" s="87"/>
      <c r="M99" s="87"/>
      <c r="N99" s="87"/>
    </row>
    <row r="100" spans="2:206" s="19" customFormat="1" ht="15" customHeight="1" x14ac:dyDescent="0.25">
      <c r="B100" s="145"/>
      <c r="C100" s="160" t="s">
        <v>122</v>
      </c>
      <c r="D100" s="161"/>
      <c r="E100" s="147"/>
      <c r="F100" s="148"/>
      <c r="G100" s="149"/>
      <c r="H100" s="165">
        <f>SUM(H96:H99)</f>
        <v>0</v>
      </c>
      <c r="I100" s="165">
        <f>SUM(I96:I99)</f>
        <v>0</v>
      </c>
      <c r="J100" s="166"/>
      <c r="K100" s="69"/>
      <c r="L100" s="87"/>
      <c r="M100" s="87"/>
      <c r="N100" s="87"/>
      <c r="GU100" s="24"/>
      <c r="GV100" s="24"/>
      <c r="GW100" s="24"/>
      <c r="GX100" s="24"/>
    </row>
    <row r="101" spans="2:206" s="19" customFormat="1" ht="15" customHeight="1" x14ac:dyDescent="0.25">
      <c r="B101" s="69"/>
      <c r="C101" s="101"/>
      <c r="D101" s="69"/>
      <c r="E101" s="69"/>
      <c r="F101" s="39"/>
      <c r="G101" s="40"/>
      <c r="H101" s="85"/>
      <c r="I101" s="85"/>
      <c r="J101" s="85"/>
      <c r="K101" s="69"/>
      <c r="L101" s="87"/>
      <c r="M101" s="87"/>
      <c r="N101" s="87"/>
      <c r="GU101" s="24"/>
      <c r="GV101" s="24"/>
      <c r="GW101" s="24"/>
      <c r="GX101" s="24"/>
    </row>
    <row r="102" spans="2:206" s="19" customFormat="1" ht="20.25" customHeight="1" x14ac:dyDescent="0.25">
      <c r="B102" s="69"/>
      <c r="C102" s="101"/>
      <c r="D102" s="69"/>
      <c r="E102" s="69"/>
      <c r="F102" s="39"/>
      <c r="G102" s="40"/>
      <c r="H102" s="85"/>
      <c r="I102" s="85"/>
      <c r="J102" s="85"/>
      <c r="K102" s="69"/>
      <c r="L102" s="87"/>
      <c r="M102" s="87"/>
      <c r="N102" s="87"/>
      <c r="GU102" s="24"/>
      <c r="GV102" s="24"/>
      <c r="GW102" s="24"/>
      <c r="GX102" s="24"/>
    </row>
    <row r="103" spans="2:206" s="10" customFormat="1" ht="15" customHeight="1" x14ac:dyDescent="0.25">
      <c r="B103" s="69"/>
      <c r="C103" s="101"/>
      <c r="D103" s="69"/>
      <c r="E103" s="69"/>
      <c r="F103" s="39"/>
      <c r="G103" s="40"/>
      <c r="H103" s="85"/>
      <c r="I103" s="85"/>
      <c r="J103" s="85"/>
      <c r="K103" s="69"/>
      <c r="L103" s="88"/>
      <c r="M103" s="88"/>
      <c r="N103" s="88"/>
    </row>
    <row r="104" spans="2:206" s="10" customFormat="1" ht="15" customHeight="1" x14ac:dyDescent="0.25">
      <c r="B104" s="69"/>
      <c r="C104" s="101"/>
      <c r="D104" s="69"/>
      <c r="E104" s="69"/>
      <c r="F104" s="39"/>
      <c r="G104" s="40"/>
      <c r="H104" s="85"/>
      <c r="I104" s="85"/>
      <c r="J104" s="85"/>
      <c r="K104" s="69"/>
      <c r="L104" s="88"/>
      <c r="M104" s="88"/>
      <c r="N104" s="88"/>
    </row>
    <row r="105" spans="2:206" s="10" customFormat="1" ht="15" customHeight="1" x14ac:dyDescent="0.25">
      <c r="B105" s="87"/>
      <c r="C105" s="102"/>
      <c r="D105" s="87"/>
      <c r="E105" s="87"/>
      <c r="F105" s="103"/>
      <c r="G105" s="104"/>
      <c r="H105" s="105"/>
      <c r="I105" s="105"/>
      <c r="J105" s="105"/>
      <c r="K105" s="88"/>
      <c r="L105" s="88"/>
      <c r="M105" s="88"/>
      <c r="N105" s="88"/>
    </row>
    <row r="106" spans="2:206" s="19" customFormat="1" ht="15" customHeight="1" x14ac:dyDescent="0.25">
      <c r="B106" s="87"/>
      <c r="C106" s="102"/>
      <c r="D106" s="87"/>
      <c r="E106" s="87"/>
      <c r="F106" s="103"/>
      <c r="G106" s="104"/>
      <c r="H106" s="105"/>
      <c r="I106" s="105"/>
      <c r="J106" s="105"/>
      <c r="K106" s="87"/>
      <c r="L106" s="87"/>
      <c r="M106" s="87"/>
      <c r="N106" s="87"/>
      <c r="GU106" s="24"/>
      <c r="GV106" s="24"/>
      <c r="GW106" s="24"/>
      <c r="GX106" s="24"/>
    </row>
    <row r="107" spans="2:206" s="19" customFormat="1" ht="15" customHeight="1" x14ac:dyDescent="0.25">
      <c r="B107" s="87"/>
      <c r="C107" s="102"/>
      <c r="D107" s="87"/>
      <c r="E107" s="87"/>
      <c r="F107" s="103"/>
      <c r="G107" s="104"/>
      <c r="H107" s="105"/>
      <c r="I107" s="105"/>
      <c r="J107" s="105"/>
      <c r="K107" s="87"/>
      <c r="L107" s="87"/>
      <c r="M107" s="87"/>
      <c r="N107" s="87"/>
      <c r="GU107" s="24"/>
      <c r="GV107" s="24"/>
      <c r="GW107" s="24"/>
      <c r="GX107" s="24"/>
    </row>
    <row r="108" spans="2:206" s="19" customFormat="1" ht="15" customHeight="1" x14ac:dyDescent="0.25">
      <c r="B108" s="87"/>
      <c r="C108" s="102"/>
      <c r="D108" s="87"/>
      <c r="E108" s="87"/>
      <c r="F108" s="103"/>
      <c r="G108" s="104"/>
      <c r="H108" s="105"/>
      <c r="I108" s="105"/>
      <c r="J108" s="105"/>
      <c r="K108" s="87"/>
      <c r="L108" s="87"/>
      <c r="M108" s="87"/>
      <c r="N108" s="87"/>
      <c r="GU108" s="24"/>
      <c r="GV108" s="24"/>
      <c r="GW108" s="24"/>
      <c r="GX108" s="24"/>
    </row>
    <row r="109" spans="2:206" s="19" customFormat="1" ht="15" customHeight="1" x14ac:dyDescent="0.25">
      <c r="B109" s="87"/>
      <c r="C109" s="102"/>
      <c r="D109" s="87"/>
      <c r="E109" s="87"/>
      <c r="F109" s="103"/>
      <c r="G109" s="104"/>
      <c r="H109" s="105"/>
      <c r="I109" s="105"/>
      <c r="J109" s="105"/>
      <c r="K109" s="87"/>
      <c r="L109" s="87"/>
      <c r="M109" s="87"/>
      <c r="N109" s="87"/>
      <c r="GU109" s="24"/>
      <c r="GV109" s="24"/>
      <c r="GW109" s="24"/>
      <c r="GX109" s="24"/>
    </row>
    <row r="110" spans="2:206" s="19" customFormat="1" ht="15" customHeight="1" x14ac:dyDescent="0.25">
      <c r="B110" s="87"/>
      <c r="C110" s="102"/>
      <c r="D110" s="87"/>
      <c r="E110" s="87"/>
      <c r="F110" s="103"/>
      <c r="G110" s="104"/>
      <c r="H110" s="105"/>
      <c r="I110" s="105"/>
      <c r="J110" s="105"/>
      <c r="K110" s="87"/>
      <c r="L110" s="87"/>
      <c r="M110" s="87"/>
      <c r="N110" s="87"/>
      <c r="GU110" s="24"/>
      <c r="GV110" s="24"/>
      <c r="GW110" s="24"/>
      <c r="GX110" s="24"/>
    </row>
    <row r="111" spans="2:206" s="19" customFormat="1" ht="15" customHeight="1" x14ac:dyDescent="0.25">
      <c r="B111" s="87"/>
      <c r="C111" s="102"/>
      <c r="D111" s="87"/>
      <c r="E111" s="87"/>
      <c r="F111" s="103"/>
      <c r="G111" s="104"/>
      <c r="H111" s="105"/>
      <c r="I111" s="105"/>
      <c r="J111" s="105"/>
      <c r="K111" s="87"/>
      <c r="L111" s="87"/>
      <c r="M111" s="87"/>
      <c r="N111" s="87"/>
      <c r="GU111" s="24"/>
      <c r="GV111" s="24"/>
      <c r="GW111" s="24"/>
      <c r="GX111" s="24"/>
    </row>
    <row r="112" spans="2:206" s="19" customFormat="1" ht="15" customHeight="1" x14ac:dyDescent="0.25">
      <c r="C112" s="20"/>
      <c r="F112" s="21"/>
      <c r="G112" s="22"/>
      <c r="H112" s="23"/>
      <c r="I112" s="23"/>
      <c r="J112" s="23"/>
      <c r="GU112" s="24"/>
      <c r="GV112" s="24"/>
      <c r="GW112" s="24"/>
      <c r="GX112" s="24"/>
    </row>
    <row r="113" spans="3:206" s="19" customFormat="1" ht="15" customHeight="1" x14ac:dyDescent="0.25">
      <c r="C113" s="20"/>
      <c r="F113" s="21"/>
      <c r="G113" s="22"/>
      <c r="H113" s="23"/>
      <c r="I113" s="23"/>
      <c r="J113" s="23"/>
      <c r="GU113" s="24"/>
      <c r="GV113" s="24"/>
      <c r="GW113" s="24"/>
      <c r="GX113" s="24"/>
    </row>
    <row r="114" spans="3:206" s="19" customFormat="1" ht="15" customHeight="1" x14ac:dyDescent="0.25">
      <c r="C114" s="20"/>
      <c r="F114" s="21"/>
      <c r="G114" s="22"/>
      <c r="H114" s="23"/>
      <c r="I114" s="23"/>
      <c r="J114" s="23"/>
      <c r="GU114" s="24"/>
      <c r="GV114" s="24"/>
      <c r="GW114" s="24"/>
      <c r="GX114" s="24"/>
    </row>
    <row r="115" spans="3:206" s="19" customFormat="1" ht="15" customHeight="1" x14ac:dyDescent="0.25">
      <c r="C115" s="20"/>
      <c r="F115" s="21"/>
      <c r="G115" s="22"/>
      <c r="H115" s="23"/>
      <c r="I115" s="23"/>
      <c r="J115" s="23"/>
      <c r="GU115" s="24"/>
      <c r="GV115" s="24"/>
      <c r="GW115" s="24"/>
      <c r="GX115" s="24"/>
    </row>
    <row r="116" spans="3:206" s="19" customFormat="1" ht="15" customHeight="1" x14ac:dyDescent="0.25">
      <c r="C116" s="20"/>
      <c r="F116" s="21"/>
      <c r="G116" s="22"/>
      <c r="H116" s="23"/>
      <c r="I116" s="23"/>
      <c r="J116" s="23"/>
      <c r="GU116" s="24"/>
      <c r="GV116" s="24"/>
      <c r="GW116" s="24"/>
      <c r="GX116" s="24"/>
    </row>
  </sheetData>
  <sheetProtection selectLockedCells="1" selectUnlockedCells="1"/>
  <mergeCells count="2">
    <mergeCell ref="B1:D1"/>
    <mergeCell ref="H3:I3"/>
  </mergeCells>
  <printOptions horizontalCentered="1"/>
  <pageMargins left="0.25" right="0.25" top="0.75" bottom="0.75" header="0.3" footer="0.3"/>
  <pageSetup paperSize="9" scale="68" firstPageNumber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8"/>
  <sheetViews>
    <sheetView zoomScale="70" zoomScaleNormal="70" workbookViewId="0">
      <selection activeCell="T20" sqref="T20"/>
    </sheetView>
  </sheetViews>
  <sheetFormatPr defaultColWidth="7.75" defaultRowHeight="15" x14ac:dyDescent="0.25"/>
  <cols>
    <col min="1" max="1" width="2.5" style="396" customWidth="1"/>
    <col min="2" max="2" width="3.375" style="396" customWidth="1"/>
    <col min="3" max="3" width="5" style="396" customWidth="1"/>
    <col min="4" max="4" width="78.625" style="396" customWidth="1"/>
    <col min="5" max="5" width="5.75" style="396" customWidth="1"/>
    <col min="6" max="6" width="8" style="396" bestFit="1" customWidth="1"/>
    <col min="7" max="7" width="13.25" style="396" customWidth="1"/>
    <col min="8" max="8" width="18.875" style="396" customWidth="1"/>
    <col min="9" max="9" width="3.375" style="396" customWidth="1"/>
    <col min="10" max="16384" width="7.75" style="396"/>
  </cols>
  <sheetData>
    <row r="1" spans="1:10" ht="26.25" customHeight="1" x14ac:dyDescent="0.25">
      <c r="A1" s="405"/>
      <c r="B1" s="464" t="s">
        <v>2</v>
      </c>
      <c r="C1" s="464"/>
      <c r="D1" s="464"/>
      <c r="E1" s="233"/>
      <c r="F1" s="234"/>
      <c r="G1" s="235"/>
      <c r="H1" s="25"/>
      <c r="I1" s="238" t="s">
        <v>127</v>
      </c>
    </row>
    <row r="2" spans="1:10" ht="21" customHeight="1" x14ac:dyDescent="0.25">
      <c r="A2" s="405"/>
      <c r="B2" s="388"/>
      <c r="C2" s="388"/>
      <c r="D2" s="388"/>
      <c r="E2" s="233"/>
      <c r="F2" s="234"/>
      <c r="G2" s="235"/>
      <c r="H2" s="25"/>
      <c r="I2" s="25"/>
    </row>
    <row r="3" spans="1:10" ht="26.25" customHeight="1" x14ac:dyDescent="0.25">
      <c r="A3" s="405"/>
      <c r="B3" s="193"/>
      <c r="C3" s="194"/>
      <c r="D3" s="195" t="s">
        <v>32</v>
      </c>
      <c r="E3" s="196" t="s">
        <v>33</v>
      </c>
      <c r="F3" s="197" t="s">
        <v>34</v>
      </c>
      <c r="G3" s="198" t="s">
        <v>36</v>
      </c>
      <c r="H3" s="452" t="s">
        <v>35</v>
      </c>
      <c r="I3" s="402"/>
    </row>
    <row r="4" spans="1:10" x14ac:dyDescent="0.25">
      <c r="A4" s="406"/>
      <c r="B4" s="406"/>
      <c r="C4" s="408"/>
      <c r="D4" s="408"/>
      <c r="E4" s="408"/>
      <c r="F4" s="408"/>
      <c r="G4" s="409"/>
      <c r="H4" s="373" t="s">
        <v>62</v>
      </c>
      <c r="I4" s="401"/>
    </row>
    <row r="5" spans="1:10" ht="20.25" customHeight="1" x14ac:dyDescent="0.25">
      <c r="A5" s="405"/>
      <c r="B5" s="424"/>
      <c r="C5" s="440" t="s">
        <v>5</v>
      </c>
      <c r="D5" s="425"/>
      <c r="E5" s="426"/>
      <c r="F5" s="427"/>
      <c r="G5" s="428"/>
      <c r="H5" s="428"/>
      <c r="I5" s="429"/>
      <c r="J5" s="403"/>
    </row>
    <row r="6" spans="1:10" ht="15.95" customHeight="1" x14ac:dyDescent="0.25">
      <c r="A6" s="405"/>
      <c r="B6" s="430"/>
      <c r="C6" s="390"/>
      <c r="D6" s="390"/>
      <c r="E6" s="404"/>
      <c r="F6" s="221"/>
      <c r="G6" s="116"/>
      <c r="H6" s="116"/>
      <c r="I6" s="431"/>
      <c r="J6" s="403"/>
    </row>
    <row r="7" spans="1:10" ht="15.95" customHeight="1" x14ac:dyDescent="0.25">
      <c r="A7" s="405"/>
      <c r="B7" s="432"/>
      <c r="C7" s="174" t="s">
        <v>143</v>
      </c>
      <c r="D7" s="410" t="s">
        <v>108</v>
      </c>
      <c r="E7" s="411" t="s">
        <v>6</v>
      </c>
      <c r="F7" s="481"/>
      <c r="G7" s="413">
        <v>24.5</v>
      </c>
      <c r="H7" s="412">
        <f>F7*G7</f>
        <v>0</v>
      </c>
      <c r="I7" s="433"/>
      <c r="J7" s="403"/>
    </row>
    <row r="8" spans="1:10" ht="15.95" customHeight="1" x14ac:dyDescent="0.25">
      <c r="A8" s="405"/>
      <c r="B8" s="432"/>
      <c r="C8" s="174" t="s">
        <v>195</v>
      </c>
      <c r="D8" s="410" t="s">
        <v>109</v>
      </c>
      <c r="E8" s="411" t="s">
        <v>6</v>
      </c>
      <c r="F8" s="481"/>
      <c r="G8" s="413">
        <v>45.9</v>
      </c>
      <c r="H8" s="412">
        <f>F8*G8</f>
        <v>0</v>
      </c>
      <c r="I8" s="433"/>
      <c r="J8" s="403"/>
    </row>
    <row r="9" spans="1:10" ht="60" x14ac:dyDescent="0.25">
      <c r="A9" s="405"/>
      <c r="B9" s="432"/>
      <c r="C9" s="174" t="s">
        <v>196</v>
      </c>
      <c r="D9" s="410" t="s">
        <v>110</v>
      </c>
      <c r="E9" s="411" t="s">
        <v>3</v>
      </c>
      <c r="F9" s="481"/>
      <c r="G9" s="413">
        <v>132</v>
      </c>
      <c r="H9" s="412">
        <f>G9*F9</f>
        <v>0</v>
      </c>
      <c r="I9" s="433"/>
      <c r="J9" s="403"/>
    </row>
    <row r="10" spans="1:10" ht="15.95" customHeight="1" x14ac:dyDescent="0.25">
      <c r="A10" s="405"/>
      <c r="B10" s="432"/>
      <c r="C10" s="174" t="s">
        <v>197</v>
      </c>
      <c r="D10" s="410" t="s">
        <v>111</v>
      </c>
      <c r="E10" s="411" t="s">
        <v>3</v>
      </c>
      <c r="F10" s="481"/>
      <c r="G10" s="413">
        <v>215</v>
      </c>
      <c r="H10" s="412">
        <f>G10*F10</f>
        <v>0</v>
      </c>
      <c r="I10" s="433"/>
      <c r="J10" s="403"/>
    </row>
    <row r="11" spans="1:10" ht="15.95" customHeight="1" x14ac:dyDescent="0.25">
      <c r="A11" s="405"/>
      <c r="B11" s="432"/>
      <c r="C11" s="174" t="s">
        <v>198</v>
      </c>
      <c r="D11" s="410" t="s">
        <v>112</v>
      </c>
      <c r="E11" s="411" t="s">
        <v>3</v>
      </c>
      <c r="F11" s="481"/>
      <c r="G11" s="413">
        <v>217</v>
      </c>
      <c r="H11" s="412">
        <f>G11*F11</f>
        <v>0</v>
      </c>
      <c r="I11" s="433"/>
      <c r="J11" s="403"/>
    </row>
    <row r="12" spans="1:10" ht="15.95" customHeight="1" x14ac:dyDescent="0.25">
      <c r="A12" s="405"/>
      <c r="B12" s="432"/>
      <c r="C12" s="174" t="s">
        <v>199</v>
      </c>
      <c r="D12" s="410" t="s">
        <v>113</v>
      </c>
      <c r="E12" s="411" t="s">
        <v>3</v>
      </c>
      <c r="F12" s="481"/>
      <c r="G12" s="413">
        <v>217</v>
      </c>
      <c r="H12" s="412">
        <f>G12*F12</f>
        <v>0</v>
      </c>
      <c r="I12" s="433"/>
      <c r="J12" s="403"/>
    </row>
    <row r="13" spans="1:10" ht="15.95" customHeight="1" x14ac:dyDescent="0.25">
      <c r="A13" s="405"/>
      <c r="B13" s="432"/>
      <c r="C13" s="174" t="s">
        <v>200</v>
      </c>
      <c r="D13" s="410" t="s">
        <v>114</v>
      </c>
      <c r="E13" s="411" t="s">
        <v>3</v>
      </c>
      <c r="F13" s="481"/>
      <c r="G13" s="413">
        <v>168</v>
      </c>
      <c r="H13" s="412">
        <f t="shared" ref="H13" si="0">F13*G13</f>
        <v>0</v>
      </c>
      <c r="I13" s="433"/>
      <c r="J13" s="403"/>
    </row>
    <row r="14" spans="1:10" ht="15.95" customHeight="1" x14ac:dyDescent="0.25">
      <c r="A14" s="405"/>
      <c r="B14" s="432"/>
      <c r="C14" s="174" t="s">
        <v>201</v>
      </c>
      <c r="D14" s="410" t="s">
        <v>115</v>
      </c>
      <c r="E14" s="411" t="s">
        <v>3</v>
      </c>
      <c r="F14" s="481"/>
      <c r="G14" s="413">
        <v>148</v>
      </c>
      <c r="H14" s="412">
        <f>F14*G14</f>
        <v>0</v>
      </c>
      <c r="I14" s="433"/>
      <c r="J14" s="403"/>
    </row>
    <row r="15" spans="1:10" ht="15.95" customHeight="1" x14ac:dyDescent="0.25">
      <c r="A15" s="405"/>
      <c r="B15" s="432"/>
      <c r="C15" s="174" t="s">
        <v>202</v>
      </c>
      <c r="D15" s="414" t="s">
        <v>116</v>
      </c>
      <c r="E15" s="411" t="s">
        <v>3</v>
      </c>
      <c r="F15" s="481"/>
      <c r="G15" s="413">
        <v>962.7</v>
      </c>
      <c r="H15" s="412">
        <f t="shared" ref="H15:H16" si="1">F15*G15</f>
        <v>0</v>
      </c>
      <c r="I15" s="433"/>
      <c r="J15" s="403"/>
    </row>
    <row r="16" spans="1:10" ht="30" x14ac:dyDescent="0.25">
      <c r="A16" s="405"/>
      <c r="B16" s="432"/>
      <c r="C16" s="174" t="s">
        <v>203</v>
      </c>
      <c r="D16" s="410" t="s">
        <v>117</v>
      </c>
      <c r="E16" s="411" t="s">
        <v>3</v>
      </c>
      <c r="F16" s="481"/>
      <c r="G16" s="413">
        <v>4980</v>
      </c>
      <c r="H16" s="412">
        <f t="shared" si="1"/>
        <v>0</v>
      </c>
      <c r="I16" s="434"/>
      <c r="J16" s="403"/>
    </row>
    <row r="17" spans="1:10" ht="15.95" customHeight="1" x14ac:dyDescent="0.25">
      <c r="A17" s="405"/>
      <c r="B17" s="432"/>
      <c r="C17" s="174" t="s">
        <v>204</v>
      </c>
      <c r="D17" s="410" t="s">
        <v>118</v>
      </c>
      <c r="E17" s="411" t="s">
        <v>21</v>
      </c>
      <c r="F17" s="481"/>
      <c r="G17" s="413">
        <v>2620</v>
      </c>
      <c r="H17" s="412">
        <f>F17*G17</f>
        <v>0</v>
      </c>
      <c r="I17" s="434"/>
      <c r="J17" s="403"/>
    </row>
    <row r="18" spans="1:10" ht="15.95" customHeight="1" x14ac:dyDescent="0.25">
      <c r="A18" s="405"/>
      <c r="B18" s="432"/>
      <c r="C18" s="67"/>
      <c r="D18" s="410"/>
      <c r="E18" s="411"/>
      <c r="F18" s="412"/>
      <c r="G18" s="413"/>
      <c r="H18" s="412"/>
      <c r="I18" s="434"/>
      <c r="J18" s="403"/>
    </row>
    <row r="19" spans="1:10" ht="15.95" customHeight="1" x14ac:dyDescent="0.25">
      <c r="A19" s="405"/>
      <c r="B19" s="436"/>
      <c r="C19" s="435" t="s">
        <v>123</v>
      </c>
      <c r="D19" s="437"/>
      <c r="E19" s="437"/>
      <c r="F19" s="437"/>
      <c r="G19" s="438"/>
      <c r="H19" s="438">
        <f>SUM(H5:H18)</f>
        <v>0</v>
      </c>
      <c r="I19" s="439"/>
      <c r="J19" s="403"/>
    </row>
    <row r="20" spans="1:10" ht="18" customHeight="1" x14ac:dyDescent="0.25">
      <c r="A20" s="405"/>
      <c r="B20" s="406"/>
      <c r="C20" s="423"/>
      <c r="D20" s="283"/>
      <c r="E20" s="283"/>
      <c r="F20" s="283"/>
      <c r="G20" s="416"/>
      <c r="H20" s="416"/>
      <c r="I20" s="400"/>
      <c r="J20" s="403"/>
    </row>
    <row r="21" spans="1:10" ht="18" customHeight="1" x14ac:dyDescent="0.25">
      <c r="A21" s="405"/>
      <c r="B21" s="407"/>
      <c r="C21" s="415"/>
      <c r="D21" s="417"/>
      <c r="E21" s="417"/>
      <c r="F21" s="417"/>
      <c r="G21" s="418"/>
      <c r="H21" s="418"/>
      <c r="I21" s="403"/>
      <c r="J21" s="403"/>
    </row>
    <row r="22" spans="1:10" ht="23.1" customHeight="1" x14ac:dyDescent="0.25">
      <c r="A22" s="405"/>
      <c r="B22" s="446"/>
      <c r="C22" s="447" t="s">
        <v>124</v>
      </c>
      <c r="D22" s="448"/>
      <c r="E22" s="448"/>
      <c r="F22" s="448"/>
      <c r="G22" s="449"/>
      <c r="H22" s="449"/>
      <c r="I22" s="450"/>
      <c r="J22" s="403"/>
    </row>
    <row r="23" spans="1:10" ht="15.95" customHeight="1" x14ac:dyDescent="0.25">
      <c r="A23" s="405"/>
      <c r="B23" s="432"/>
      <c r="C23" s="468" t="s">
        <v>144</v>
      </c>
      <c r="D23" s="410" t="s">
        <v>108</v>
      </c>
      <c r="E23" s="411" t="s">
        <v>6</v>
      </c>
      <c r="F23" s="481"/>
      <c r="G23" s="419">
        <v>34</v>
      </c>
      <c r="H23" s="412">
        <f>F23*G23</f>
        <v>0</v>
      </c>
      <c r="I23" s="434"/>
      <c r="J23" s="403"/>
    </row>
    <row r="24" spans="1:10" ht="15.95" customHeight="1" x14ac:dyDescent="0.25">
      <c r="A24" s="405"/>
      <c r="B24" s="432"/>
      <c r="C24" s="469" t="s">
        <v>149</v>
      </c>
      <c r="D24" s="410" t="s">
        <v>109</v>
      </c>
      <c r="E24" s="411" t="s">
        <v>6</v>
      </c>
      <c r="F24" s="481"/>
      <c r="G24" s="419">
        <v>47</v>
      </c>
      <c r="H24" s="412">
        <f>F24*G24</f>
        <v>0</v>
      </c>
      <c r="I24" s="434"/>
    </row>
    <row r="25" spans="1:10" ht="60" x14ac:dyDescent="0.25">
      <c r="A25" s="405"/>
      <c r="B25" s="432"/>
      <c r="C25" s="468" t="s">
        <v>152</v>
      </c>
      <c r="D25" s="410" t="s">
        <v>110</v>
      </c>
      <c r="E25" s="411" t="s">
        <v>3</v>
      </c>
      <c r="F25" s="481"/>
      <c r="G25" s="412">
        <v>165</v>
      </c>
      <c r="H25" s="412">
        <f>G25*F25</f>
        <v>0</v>
      </c>
      <c r="I25" s="434"/>
    </row>
    <row r="26" spans="1:10" ht="15.95" customHeight="1" x14ac:dyDescent="0.25">
      <c r="A26" s="405"/>
      <c r="B26" s="432"/>
      <c r="C26" s="468" t="s">
        <v>153</v>
      </c>
      <c r="D26" s="410" t="s">
        <v>111</v>
      </c>
      <c r="E26" s="411" t="s">
        <v>3</v>
      </c>
      <c r="F26" s="481"/>
      <c r="G26" s="412">
        <v>113</v>
      </c>
      <c r="H26" s="412">
        <f>G26*F26</f>
        <v>0</v>
      </c>
      <c r="I26" s="434"/>
    </row>
    <row r="27" spans="1:10" ht="15.95" customHeight="1" x14ac:dyDescent="0.25">
      <c r="A27" s="405"/>
      <c r="B27" s="432"/>
      <c r="C27" s="468" t="s">
        <v>154</v>
      </c>
      <c r="D27" s="410" t="s">
        <v>112</v>
      </c>
      <c r="E27" s="411" t="s">
        <v>3</v>
      </c>
      <c r="F27" s="481"/>
      <c r="G27" s="412">
        <v>152</v>
      </c>
      <c r="H27" s="412">
        <f>G27*F27</f>
        <v>0</v>
      </c>
      <c r="I27" s="434"/>
    </row>
    <row r="28" spans="1:10" ht="15.95" customHeight="1" x14ac:dyDescent="0.25">
      <c r="A28" s="405"/>
      <c r="B28" s="432"/>
      <c r="C28" s="468" t="s">
        <v>155</v>
      </c>
      <c r="D28" s="410" t="s">
        <v>113</v>
      </c>
      <c r="E28" s="411" t="s">
        <v>3</v>
      </c>
      <c r="F28" s="481"/>
      <c r="G28" s="412">
        <v>152</v>
      </c>
      <c r="H28" s="412">
        <f>G28*F28</f>
        <v>0</v>
      </c>
      <c r="I28" s="434"/>
    </row>
    <row r="29" spans="1:10" ht="15.95" customHeight="1" x14ac:dyDescent="0.25">
      <c r="A29" s="405"/>
      <c r="B29" s="432"/>
      <c r="C29" s="468" t="s">
        <v>156</v>
      </c>
      <c r="D29" s="410" t="s">
        <v>114</v>
      </c>
      <c r="E29" s="411" t="s">
        <v>3</v>
      </c>
      <c r="F29" s="481"/>
      <c r="G29" s="419">
        <v>98</v>
      </c>
      <c r="H29" s="412">
        <f t="shared" ref="H29" si="2">F29*G29</f>
        <v>0</v>
      </c>
      <c r="I29" s="434"/>
    </row>
    <row r="30" spans="1:10" ht="15.95" customHeight="1" x14ac:dyDescent="0.25">
      <c r="A30" s="405"/>
      <c r="B30" s="432"/>
      <c r="C30" s="468" t="s">
        <v>157</v>
      </c>
      <c r="D30" s="410" t="s">
        <v>115</v>
      </c>
      <c r="E30" s="411" t="s">
        <v>3</v>
      </c>
      <c r="F30" s="481"/>
      <c r="G30" s="419">
        <v>179</v>
      </c>
      <c r="H30" s="412">
        <f>F30*G30</f>
        <v>0</v>
      </c>
      <c r="I30" s="434"/>
    </row>
    <row r="31" spans="1:10" ht="15.95" customHeight="1" x14ac:dyDescent="0.25">
      <c r="A31" s="405"/>
      <c r="B31" s="432"/>
      <c r="C31" s="468" t="s">
        <v>158</v>
      </c>
      <c r="D31" s="414" t="s">
        <v>116</v>
      </c>
      <c r="E31" s="411" t="s">
        <v>3</v>
      </c>
      <c r="F31" s="481"/>
      <c r="G31" s="419">
        <v>479</v>
      </c>
      <c r="H31" s="412">
        <f t="shared" ref="H31:H32" si="3">F31*G31</f>
        <v>0</v>
      </c>
      <c r="I31" s="434"/>
    </row>
    <row r="32" spans="1:10" ht="30" x14ac:dyDescent="0.25">
      <c r="A32" s="405"/>
      <c r="B32" s="432"/>
      <c r="C32" s="468" t="s">
        <v>159</v>
      </c>
      <c r="D32" s="410" t="s">
        <v>117</v>
      </c>
      <c r="E32" s="411" t="s">
        <v>3</v>
      </c>
      <c r="F32" s="481"/>
      <c r="G32" s="419">
        <v>2890</v>
      </c>
      <c r="H32" s="412">
        <f t="shared" si="3"/>
        <v>0</v>
      </c>
      <c r="I32" s="434"/>
    </row>
    <row r="33" spans="1:9" ht="15.95" customHeight="1" x14ac:dyDescent="0.25">
      <c r="A33" s="405"/>
      <c r="B33" s="432"/>
      <c r="C33" s="468" t="s">
        <v>160</v>
      </c>
      <c r="D33" s="410" t="s">
        <v>118</v>
      </c>
      <c r="E33" s="411" t="s">
        <v>21</v>
      </c>
      <c r="F33" s="481"/>
      <c r="G33" s="419">
        <v>1320</v>
      </c>
      <c r="H33" s="412">
        <f>F33*G33</f>
        <v>0</v>
      </c>
      <c r="I33" s="434"/>
    </row>
    <row r="34" spans="1:9" ht="15.95" customHeight="1" x14ac:dyDescent="0.25">
      <c r="A34" s="405"/>
      <c r="B34" s="432"/>
      <c r="C34" s="468" t="s">
        <v>161</v>
      </c>
      <c r="D34" s="441" t="s">
        <v>119</v>
      </c>
      <c r="E34" s="442" t="s">
        <v>121</v>
      </c>
      <c r="F34" s="481"/>
      <c r="G34" s="412">
        <v>660</v>
      </c>
      <c r="H34" s="412">
        <f>F34*G34</f>
        <v>0</v>
      </c>
      <c r="I34" s="434"/>
    </row>
    <row r="35" spans="1:9" ht="15.95" customHeight="1" x14ac:dyDescent="0.25">
      <c r="A35" s="405"/>
      <c r="B35" s="432"/>
      <c r="C35" s="468" t="s">
        <v>163</v>
      </c>
      <c r="D35" s="441" t="s">
        <v>120</v>
      </c>
      <c r="E35" s="442" t="s">
        <v>121</v>
      </c>
      <c r="F35" s="481"/>
      <c r="G35" s="412">
        <v>330</v>
      </c>
      <c r="H35" s="412">
        <f>F35*G35</f>
        <v>0</v>
      </c>
      <c r="I35" s="434"/>
    </row>
    <row r="36" spans="1:9" ht="15.95" customHeight="1" x14ac:dyDescent="0.25">
      <c r="A36" s="405"/>
      <c r="B36" s="432"/>
      <c r="C36" s="443"/>
      <c r="D36" s="444"/>
      <c r="E36" s="443"/>
      <c r="F36" s="445"/>
      <c r="G36" s="445"/>
      <c r="H36" s="445"/>
      <c r="I36" s="434"/>
    </row>
    <row r="37" spans="1:9" x14ac:dyDescent="0.25">
      <c r="A37" s="405"/>
      <c r="B37" s="436"/>
      <c r="C37" s="435" t="s">
        <v>125</v>
      </c>
      <c r="D37" s="437"/>
      <c r="E37" s="437"/>
      <c r="F37" s="437"/>
      <c r="G37" s="438"/>
      <c r="H37" s="438">
        <f>SUM(H22:H36)</f>
        <v>0</v>
      </c>
      <c r="I37" s="439"/>
    </row>
    <row r="38" spans="1:9" x14ac:dyDescent="0.25">
      <c r="A38" s="405"/>
      <c r="B38" s="405"/>
      <c r="C38" s="420"/>
      <c r="D38" s="421"/>
      <c r="E38" s="420"/>
      <c r="F38" s="422"/>
      <c r="G38" s="422"/>
      <c r="H38" s="422"/>
    </row>
    <row r="39" spans="1:9" x14ac:dyDescent="0.25">
      <c r="A39" s="405"/>
      <c r="B39" s="405"/>
      <c r="C39" s="420"/>
      <c r="D39" s="421"/>
      <c r="E39" s="420"/>
      <c r="F39" s="422"/>
      <c r="G39" s="422"/>
      <c r="H39" s="422"/>
    </row>
    <row r="40" spans="1:9" x14ac:dyDescent="0.25">
      <c r="A40" s="405"/>
      <c r="B40" s="405"/>
      <c r="C40" s="420"/>
      <c r="D40" s="421"/>
      <c r="E40" s="420"/>
      <c r="F40" s="422"/>
      <c r="G40" s="422"/>
      <c r="H40" s="422"/>
    </row>
    <row r="41" spans="1:9" x14ac:dyDescent="0.25">
      <c r="A41" s="405"/>
      <c r="B41" s="405"/>
      <c r="C41" s="420"/>
      <c r="D41" s="421"/>
      <c r="E41" s="420"/>
      <c r="F41" s="422"/>
      <c r="G41" s="422"/>
      <c r="H41" s="422"/>
    </row>
    <row r="42" spans="1:9" x14ac:dyDescent="0.25">
      <c r="A42" s="405"/>
      <c r="B42" s="405"/>
      <c r="C42" s="420"/>
      <c r="D42" s="421"/>
      <c r="E42" s="420"/>
      <c r="F42" s="422"/>
      <c r="G42" s="422"/>
      <c r="H42" s="422"/>
    </row>
    <row r="43" spans="1:9" x14ac:dyDescent="0.25">
      <c r="A43" s="405"/>
      <c r="B43" s="405"/>
      <c r="C43" s="420"/>
      <c r="D43" s="421"/>
      <c r="E43" s="420"/>
      <c r="F43" s="422"/>
      <c r="G43" s="422"/>
      <c r="H43" s="422"/>
    </row>
    <row r="44" spans="1:9" x14ac:dyDescent="0.25">
      <c r="A44" s="405"/>
      <c r="B44" s="405"/>
      <c r="C44" s="420"/>
      <c r="D44" s="421"/>
      <c r="E44" s="420"/>
      <c r="F44" s="422"/>
      <c r="G44" s="422"/>
      <c r="H44" s="422"/>
    </row>
    <row r="45" spans="1:9" x14ac:dyDescent="0.25">
      <c r="A45" s="405"/>
      <c r="B45" s="405"/>
      <c r="C45" s="420"/>
      <c r="D45" s="421"/>
      <c r="E45" s="420"/>
      <c r="F45" s="422"/>
      <c r="G45" s="422"/>
      <c r="H45" s="422"/>
    </row>
    <row r="46" spans="1:9" x14ac:dyDescent="0.25">
      <c r="A46" s="405"/>
      <c r="B46" s="405"/>
      <c r="C46" s="420"/>
      <c r="D46" s="421"/>
      <c r="E46" s="420"/>
      <c r="F46" s="422"/>
      <c r="G46" s="422"/>
      <c r="H46" s="422"/>
    </row>
    <row r="47" spans="1:9" x14ac:dyDescent="0.25">
      <c r="A47" s="405"/>
      <c r="B47" s="405"/>
      <c r="C47" s="420"/>
      <c r="D47" s="421"/>
      <c r="E47" s="420"/>
      <c r="F47" s="422"/>
      <c r="G47" s="422"/>
      <c r="H47" s="422"/>
    </row>
    <row r="48" spans="1:9" x14ac:dyDescent="0.25">
      <c r="A48" s="405"/>
      <c r="B48" s="405"/>
      <c r="C48" s="420"/>
      <c r="D48" s="421"/>
      <c r="E48" s="420"/>
      <c r="F48" s="422"/>
      <c r="G48" s="422"/>
      <c r="H48" s="422"/>
    </row>
    <row r="49" spans="1:8" x14ac:dyDescent="0.25">
      <c r="A49" s="405"/>
      <c r="B49" s="405"/>
      <c r="C49" s="420"/>
      <c r="D49" s="421"/>
      <c r="E49" s="420"/>
      <c r="F49" s="422"/>
      <c r="G49" s="422"/>
      <c r="H49" s="422"/>
    </row>
    <row r="50" spans="1:8" x14ac:dyDescent="0.25">
      <c r="A50" s="405"/>
      <c r="B50" s="405"/>
      <c r="C50" s="420"/>
      <c r="D50" s="421"/>
      <c r="E50" s="420"/>
      <c r="F50" s="422"/>
      <c r="G50" s="422"/>
      <c r="H50" s="422"/>
    </row>
    <row r="51" spans="1:8" x14ac:dyDescent="0.25">
      <c r="A51" s="405"/>
      <c r="B51" s="405"/>
      <c r="C51" s="420"/>
      <c r="D51" s="421"/>
      <c r="E51" s="420"/>
      <c r="F51" s="422"/>
      <c r="G51" s="422"/>
      <c r="H51" s="422"/>
    </row>
    <row r="52" spans="1:8" x14ac:dyDescent="0.25">
      <c r="A52" s="405"/>
      <c r="B52" s="405"/>
      <c r="C52" s="420"/>
      <c r="D52" s="421"/>
      <c r="E52" s="420"/>
      <c r="F52" s="422"/>
      <c r="G52" s="422"/>
      <c r="H52" s="422"/>
    </row>
    <row r="53" spans="1:8" x14ac:dyDescent="0.25">
      <c r="A53" s="405"/>
      <c r="B53" s="405"/>
      <c r="C53" s="420"/>
      <c r="D53" s="421"/>
      <c r="E53" s="420"/>
      <c r="F53" s="422"/>
      <c r="G53" s="422"/>
      <c r="H53" s="422"/>
    </row>
    <row r="54" spans="1:8" x14ac:dyDescent="0.25">
      <c r="A54" s="405"/>
      <c r="B54" s="405"/>
      <c r="C54" s="420"/>
      <c r="D54" s="421"/>
      <c r="E54" s="420"/>
      <c r="F54" s="422"/>
      <c r="G54" s="422"/>
      <c r="H54" s="422"/>
    </row>
    <row r="55" spans="1:8" x14ac:dyDescent="0.25">
      <c r="A55" s="405"/>
      <c r="B55" s="405"/>
      <c r="C55" s="420"/>
      <c r="D55" s="421"/>
      <c r="E55" s="420"/>
      <c r="F55" s="422"/>
      <c r="G55" s="422"/>
      <c r="H55" s="422"/>
    </row>
    <row r="56" spans="1:8" x14ac:dyDescent="0.25">
      <c r="A56" s="405"/>
      <c r="B56" s="405"/>
      <c r="C56" s="420"/>
      <c r="D56" s="421"/>
      <c r="E56" s="420"/>
      <c r="F56" s="422"/>
      <c r="G56" s="422"/>
      <c r="H56" s="422"/>
    </row>
    <row r="57" spans="1:8" x14ac:dyDescent="0.25">
      <c r="A57" s="405"/>
      <c r="B57" s="405"/>
      <c r="C57" s="420"/>
      <c r="D57" s="421"/>
      <c r="E57" s="420"/>
      <c r="F57" s="422"/>
      <c r="G57" s="422"/>
      <c r="H57" s="422"/>
    </row>
    <row r="58" spans="1:8" x14ac:dyDescent="0.25">
      <c r="A58" s="405"/>
      <c r="B58" s="405"/>
      <c r="C58" s="420"/>
      <c r="D58" s="421"/>
      <c r="E58" s="420"/>
      <c r="F58" s="422"/>
      <c r="G58" s="422"/>
      <c r="H58" s="422"/>
    </row>
    <row r="59" spans="1:8" x14ac:dyDescent="0.25">
      <c r="C59" s="397"/>
      <c r="D59" s="398"/>
      <c r="E59" s="397"/>
      <c r="F59" s="399"/>
      <c r="G59" s="399"/>
      <c r="H59" s="399"/>
    </row>
    <row r="60" spans="1:8" x14ac:dyDescent="0.25">
      <c r="C60" s="397"/>
      <c r="D60" s="398"/>
      <c r="E60" s="397"/>
      <c r="F60" s="399"/>
      <c r="G60" s="399"/>
      <c r="H60" s="399"/>
    </row>
    <row r="61" spans="1:8" x14ac:dyDescent="0.25">
      <c r="C61" s="397"/>
      <c r="D61" s="398"/>
      <c r="E61" s="397"/>
      <c r="F61" s="399"/>
      <c r="G61" s="399"/>
      <c r="H61" s="399"/>
    </row>
    <row r="62" spans="1:8" x14ac:dyDescent="0.25">
      <c r="C62" s="397"/>
      <c r="D62" s="398"/>
      <c r="E62" s="397"/>
      <c r="F62" s="399"/>
      <c r="G62" s="399"/>
      <c r="H62" s="399"/>
    </row>
    <row r="63" spans="1:8" x14ac:dyDescent="0.25">
      <c r="C63" s="397"/>
      <c r="D63" s="398"/>
      <c r="E63" s="397"/>
      <c r="F63" s="399"/>
      <c r="G63" s="399"/>
      <c r="H63" s="399"/>
    </row>
    <row r="64" spans="1:8" x14ac:dyDescent="0.25">
      <c r="C64" s="397"/>
      <c r="D64" s="398"/>
      <c r="E64" s="397"/>
      <c r="F64" s="399"/>
      <c r="G64" s="399"/>
      <c r="H64" s="399"/>
    </row>
    <row r="65" spans="3:8" x14ac:dyDescent="0.25">
      <c r="C65" s="397"/>
      <c r="D65" s="398"/>
      <c r="E65" s="397"/>
      <c r="F65" s="399"/>
      <c r="G65" s="399"/>
      <c r="H65" s="399"/>
    </row>
    <row r="66" spans="3:8" x14ac:dyDescent="0.25">
      <c r="C66" s="397"/>
      <c r="D66" s="398"/>
      <c r="E66" s="397"/>
      <c r="F66" s="399"/>
      <c r="G66" s="399"/>
      <c r="H66" s="399"/>
    </row>
    <row r="67" spans="3:8" x14ac:dyDescent="0.25">
      <c r="C67" s="397"/>
      <c r="D67" s="398"/>
      <c r="E67" s="397"/>
      <c r="F67" s="399"/>
      <c r="G67" s="399"/>
      <c r="H67" s="399"/>
    </row>
    <row r="68" spans="3:8" x14ac:dyDescent="0.25">
      <c r="C68" s="397"/>
      <c r="D68" s="398"/>
      <c r="E68" s="397"/>
      <c r="F68" s="399"/>
      <c r="G68" s="399"/>
      <c r="H68" s="399"/>
    </row>
    <row r="69" spans="3:8" x14ac:dyDescent="0.25">
      <c r="C69" s="397"/>
      <c r="D69" s="398"/>
      <c r="E69" s="397"/>
      <c r="F69" s="399"/>
      <c r="G69" s="399"/>
      <c r="H69" s="399"/>
    </row>
    <row r="70" spans="3:8" x14ac:dyDescent="0.25">
      <c r="C70" s="397"/>
      <c r="D70" s="398"/>
      <c r="E70" s="397"/>
      <c r="F70" s="399"/>
      <c r="G70" s="399"/>
      <c r="H70" s="399"/>
    </row>
    <row r="71" spans="3:8" x14ac:dyDescent="0.25">
      <c r="C71" s="397"/>
      <c r="D71" s="398"/>
      <c r="E71" s="397"/>
      <c r="F71" s="399"/>
      <c r="G71" s="399"/>
      <c r="H71" s="399"/>
    </row>
    <row r="72" spans="3:8" x14ac:dyDescent="0.25">
      <c r="C72" s="397"/>
      <c r="D72" s="398"/>
      <c r="E72" s="397"/>
      <c r="F72" s="399"/>
      <c r="G72" s="399"/>
      <c r="H72" s="399"/>
    </row>
    <row r="73" spans="3:8" x14ac:dyDescent="0.25">
      <c r="C73" s="397"/>
      <c r="D73" s="398"/>
      <c r="E73" s="397"/>
      <c r="F73" s="399"/>
      <c r="G73" s="399"/>
      <c r="H73" s="399"/>
    </row>
    <row r="74" spans="3:8" x14ac:dyDescent="0.25">
      <c r="C74" s="397"/>
      <c r="D74" s="398"/>
      <c r="E74" s="397"/>
      <c r="F74" s="399"/>
      <c r="G74" s="399"/>
      <c r="H74" s="399"/>
    </row>
    <row r="75" spans="3:8" x14ac:dyDescent="0.25">
      <c r="C75" s="397"/>
      <c r="D75" s="398"/>
      <c r="E75" s="397"/>
      <c r="F75" s="399"/>
      <c r="G75" s="399"/>
      <c r="H75" s="399"/>
    </row>
    <row r="76" spans="3:8" x14ac:dyDescent="0.25">
      <c r="C76" s="397"/>
      <c r="D76" s="398"/>
      <c r="E76" s="397"/>
      <c r="F76" s="399"/>
      <c r="G76" s="399"/>
      <c r="H76" s="399"/>
    </row>
    <row r="77" spans="3:8" x14ac:dyDescent="0.25">
      <c r="C77" s="397"/>
      <c r="D77" s="398"/>
      <c r="E77" s="397"/>
      <c r="F77" s="399"/>
      <c r="G77" s="399"/>
      <c r="H77" s="399"/>
    </row>
    <row r="78" spans="3:8" x14ac:dyDescent="0.25">
      <c r="C78" s="397"/>
      <c r="D78" s="398"/>
      <c r="E78" s="397"/>
      <c r="F78" s="399"/>
      <c r="G78" s="399"/>
      <c r="H78" s="399"/>
    </row>
    <row r="79" spans="3:8" x14ac:dyDescent="0.25">
      <c r="C79" s="397"/>
      <c r="D79" s="398"/>
      <c r="E79" s="397"/>
      <c r="F79" s="399"/>
      <c r="G79" s="399"/>
      <c r="H79" s="399"/>
    </row>
    <row r="80" spans="3:8" x14ac:dyDescent="0.25">
      <c r="C80" s="397"/>
      <c r="D80" s="398"/>
      <c r="E80" s="397"/>
      <c r="F80" s="399"/>
      <c r="G80" s="399"/>
      <c r="H80" s="399"/>
    </row>
    <row r="81" spans="3:8" x14ac:dyDescent="0.25">
      <c r="C81" s="397"/>
      <c r="D81" s="398"/>
      <c r="E81" s="397"/>
      <c r="F81" s="399"/>
      <c r="G81" s="399"/>
      <c r="H81" s="399"/>
    </row>
    <row r="82" spans="3:8" x14ac:dyDescent="0.25">
      <c r="C82" s="397"/>
      <c r="D82" s="398"/>
      <c r="E82" s="397"/>
      <c r="F82" s="399"/>
      <c r="G82" s="399"/>
      <c r="H82" s="399"/>
    </row>
    <row r="83" spans="3:8" x14ac:dyDescent="0.25">
      <c r="C83" s="397"/>
      <c r="D83" s="398"/>
      <c r="E83" s="397"/>
      <c r="F83" s="399"/>
      <c r="G83" s="399"/>
      <c r="H83" s="399"/>
    </row>
    <row r="84" spans="3:8" x14ac:dyDescent="0.25">
      <c r="C84" s="397"/>
      <c r="D84" s="398"/>
      <c r="E84" s="397"/>
      <c r="F84" s="399"/>
      <c r="G84" s="399"/>
      <c r="H84" s="399"/>
    </row>
    <row r="85" spans="3:8" x14ac:dyDescent="0.25">
      <c r="C85" s="397"/>
      <c r="D85" s="398"/>
      <c r="E85" s="397"/>
      <c r="F85" s="399"/>
      <c r="G85" s="399"/>
      <c r="H85" s="399"/>
    </row>
    <row r="86" spans="3:8" x14ac:dyDescent="0.25">
      <c r="C86" s="397"/>
      <c r="D86" s="398"/>
      <c r="E86" s="397"/>
      <c r="F86" s="399"/>
      <c r="G86" s="399"/>
      <c r="H86" s="399"/>
    </row>
    <row r="87" spans="3:8" x14ac:dyDescent="0.25">
      <c r="C87" s="397"/>
      <c r="D87" s="398"/>
      <c r="E87" s="397"/>
      <c r="F87" s="399"/>
      <c r="G87" s="399"/>
      <c r="H87" s="399"/>
    </row>
    <row r="88" spans="3:8" x14ac:dyDescent="0.25">
      <c r="C88" s="397"/>
      <c r="D88" s="398"/>
      <c r="E88" s="397"/>
      <c r="F88" s="399"/>
      <c r="G88" s="399"/>
      <c r="H88" s="399"/>
    </row>
    <row r="89" spans="3:8" x14ac:dyDescent="0.25">
      <c r="C89" s="397"/>
      <c r="D89" s="398"/>
      <c r="E89" s="397"/>
      <c r="F89" s="399"/>
      <c r="G89" s="399"/>
      <c r="H89" s="399"/>
    </row>
    <row r="90" spans="3:8" x14ac:dyDescent="0.25">
      <c r="C90" s="397"/>
      <c r="D90" s="398"/>
      <c r="E90" s="397"/>
      <c r="F90" s="399"/>
      <c r="G90" s="399"/>
      <c r="H90" s="399"/>
    </row>
    <row r="91" spans="3:8" x14ac:dyDescent="0.25">
      <c r="C91" s="397"/>
      <c r="D91" s="398"/>
      <c r="E91" s="397"/>
      <c r="F91" s="399"/>
      <c r="G91" s="399"/>
      <c r="H91" s="399"/>
    </row>
    <row r="92" spans="3:8" x14ac:dyDescent="0.25">
      <c r="C92" s="397"/>
      <c r="D92" s="398"/>
      <c r="E92" s="397"/>
      <c r="F92" s="399"/>
      <c r="G92" s="399"/>
      <c r="H92" s="399"/>
    </row>
    <row r="93" spans="3:8" x14ac:dyDescent="0.25">
      <c r="C93" s="397"/>
      <c r="D93" s="398"/>
      <c r="E93" s="397"/>
      <c r="F93" s="399"/>
      <c r="G93" s="399"/>
      <c r="H93" s="399"/>
    </row>
    <row r="94" spans="3:8" x14ac:dyDescent="0.25">
      <c r="C94" s="397"/>
      <c r="D94" s="398"/>
      <c r="E94" s="397"/>
      <c r="F94" s="399"/>
      <c r="G94" s="399"/>
      <c r="H94" s="399"/>
    </row>
    <row r="95" spans="3:8" x14ac:dyDescent="0.25">
      <c r="C95" s="397"/>
      <c r="D95" s="398"/>
      <c r="E95" s="397"/>
      <c r="F95" s="399"/>
      <c r="G95" s="399"/>
      <c r="H95" s="399"/>
    </row>
    <row r="96" spans="3:8" x14ac:dyDescent="0.25">
      <c r="C96" s="397"/>
      <c r="D96" s="398"/>
      <c r="E96" s="397"/>
      <c r="F96" s="399"/>
      <c r="G96" s="399"/>
      <c r="H96" s="399"/>
    </row>
    <row r="97" spans="3:8" x14ac:dyDescent="0.25">
      <c r="C97" s="397"/>
      <c r="D97" s="398"/>
      <c r="E97" s="397"/>
      <c r="F97" s="399"/>
      <c r="G97" s="399"/>
      <c r="H97" s="399"/>
    </row>
    <row r="98" spans="3:8" x14ac:dyDescent="0.25">
      <c r="C98" s="397"/>
      <c r="D98" s="398"/>
      <c r="E98" s="397"/>
      <c r="F98" s="399"/>
      <c r="G98" s="399"/>
      <c r="H98" s="399"/>
    </row>
    <row r="99" spans="3:8" x14ac:dyDescent="0.25">
      <c r="C99" s="397"/>
      <c r="D99" s="398"/>
      <c r="E99" s="397"/>
      <c r="F99" s="399"/>
      <c r="G99" s="399"/>
      <c r="H99" s="399"/>
    </row>
    <row r="100" spans="3:8" x14ac:dyDescent="0.25">
      <c r="C100" s="397"/>
      <c r="D100" s="398"/>
      <c r="E100" s="397"/>
      <c r="F100" s="399"/>
      <c r="G100" s="399"/>
      <c r="H100" s="399"/>
    </row>
    <row r="101" spans="3:8" x14ac:dyDescent="0.25">
      <c r="C101" s="397"/>
      <c r="D101" s="398"/>
      <c r="E101" s="397"/>
      <c r="F101" s="399"/>
      <c r="G101" s="399"/>
      <c r="H101" s="399"/>
    </row>
    <row r="102" spans="3:8" x14ac:dyDescent="0.25">
      <c r="C102" s="397"/>
      <c r="D102" s="398"/>
      <c r="E102" s="397"/>
      <c r="F102" s="399"/>
      <c r="G102" s="399"/>
      <c r="H102" s="399"/>
    </row>
    <row r="103" spans="3:8" x14ac:dyDescent="0.25">
      <c r="C103" s="397"/>
      <c r="D103" s="398"/>
      <c r="E103" s="397"/>
      <c r="F103" s="399"/>
      <c r="G103" s="399"/>
      <c r="H103" s="399"/>
    </row>
    <row r="104" spans="3:8" x14ac:dyDescent="0.25">
      <c r="C104" s="397"/>
      <c r="D104" s="398"/>
      <c r="E104" s="397"/>
      <c r="F104" s="399"/>
      <c r="G104" s="399"/>
      <c r="H104" s="399"/>
    </row>
    <row r="105" spans="3:8" x14ac:dyDescent="0.25">
      <c r="C105" s="397"/>
      <c r="D105" s="398"/>
      <c r="E105" s="397"/>
      <c r="F105" s="399"/>
      <c r="G105" s="399"/>
      <c r="H105" s="399"/>
    </row>
    <row r="106" spans="3:8" x14ac:dyDescent="0.25">
      <c r="C106" s="397"/>
      <c r="D106" s="398"/>
      <c r="E106" s="397"/>
      <c r="F106" s="399"/>
      <c r="G106" s="399"/>
      <c r="H106" s="399"/>
    </row>
    <row r="107" spans="3:8" x14ac:dyDescent="0.25">
      <c r="C107" s="397"/>
      <c r="D107" s="398"/>
      <c r="E107" s="397"/>
      <c r="F107" s="399"/>
      <c r="G107" s="399"/>
      <c r="H107" s="399"/>
    </row>
    <row r="108" spans="3:8" x14ac:dyDescent="0.25">
      <c r="C108" s="397"/>
      <c r="D108" s="398"/>
      <c r="E108" s="397"/>
      <c r="F108" s="399"/>
      <c r="G108" s="399"/>
      <c r="H108" s="399"/>
    </row>
    <row r="109" spans="3:8" x14ac:dyDescent="0.25">
      <c r="C109" s="397"/>
      <c r="D109" s="398"/>
      <c r="E109" s="397"/>
      <c r="F109" s="399"/>
      <c r="G109" s="399"/>
      <c r="H109" s="399"/>
    </row>
    <row r="110" spans="3:8" x14ac:dyDescent="0.25">
      <c r="C110" s="397"/>
      <c r="D110" s="398"/>
      <c r="E110" s="397"/>
      <c r="F110" s="399"/>
      <c r="G110" s="399"/>
      <c r="H110" s="399"/>
    </row>
    <row r="111" spans="3:8" x14ac:dyDescent="0.25">
      <c r="C111" s="397"/>
      <c r="D111" s="398"/>
      <c r="E111" s="397"/>
      <c r="F111" s="399"/>
      <c r="G111" s="399"/>
      <c r="H111" s="399"/>
    </row>
    <row r="112" spans="3:8" x14ac:dyDescent="0.25">
      <c r="C112" s="397"/>
      <c r="D112" s="398"/>
      <c r="E112" s="397"/>
      <c r="F112" s="399"/>
      <c r="G112" s="399"/>
      <c r="H112" s="399"/>
    </row>
    <row r="113" spans="3:8" x14ac:dyDescent="0.25">
      <c r="C113" s="397"/>
      <c r="D113" s="398"/>
      <c r="E113" s="397"/>
      <c r="F113" s="399"/>
      <c r="G113" s="399"/>
      <c r="H113" s="399"/>
    </row>
    <row r="114" spans="3:8" x14ac:dyDescent="0.25">
      <c r="C114" s="397"/>
      <c r="D114" s="398"/>
      <c r="E114" s="397"/>
      <c r="F114" s="399"/>
      <c r="G114" s="399"/>
      <c r="H114" s="399"/>
    </row>
    <row r="115" spans="3:8" x14ac:dyDescent="0.25">
      <c r="C115" s="397"/>
      <c r="D115" s="398"/>
      <c r="E115" s="397"/>
      <c r="F115" s="399"/>
      <c r="G115" s="399"/>
      <c r="H115" s="399"/>
    </row>
    <row r="116" spans="3:8" x14ac:dyDescent="0.25">
      <c r="C116" s="397"/>
      <c r="D116" s="398"/>
      <c r="E116" s="397"/>
      <c r="F116" s="399"/>
      <c r="G116" s="399"/>
      <c r="H116" s="399"/>
    </row>
    <row r="117" spans="3:8" x14ac:dyDescent="0.25">
      <c r="C117" s="397"/>
      <c r="D117" s="398"/>
      <c r="E117" s="397"/>
      <c r="F117" s="399"/>
      <c r="G117" s="399"/>
      <c r="H117" s="399"/>
    </row>
    <row r="118" spans="3:8" x14ac:dyDescent="0.25">
      <c r="C118" s="397"/>
      <c r="D118" s="398"/>
      <c r="E118" s="397"/>
      <c r="F118" s="399"/>
      <c r="G118" s="399"/>
      <c r="H118" s="399"/>
    </row>
    <row r="119" spans="3:8" x14ac:dyDescent="0.25">
      <c r="C119" s="397"/>
      <c r="D119" s="398"/>
      <c r="E119" s="397"/>
      <c r="F119" s="399"/>
      <c r="G119" s="399"/>
      <c r="H119" s="399"/>
    </row>
    <row r="120" spans="3:8" x14ac:dyDescent="0.25">
      <c r="C120" s="397"/>
      <c r="D120" s="398"/>
      <c r="E120" s="397"/>
      <c r="F120" s="399"/>
      <c r="G120" s="399"/>
      <c r="H120" s="399"/>
    </row>
    <row r="121" spans="3:8" x14ac:dyDescent="0.25">
      <c r="C121" s="397"/>
      <c r="D121" s="398"/>
      <c r="E121" s="397"/>
      <c r="F121" s="399"/>
      <c r="G121" s="399"/>
      <c r="H121" s="399"/>
    </row>
    <row r="122" spans="3:8" x14ac:dyDescent="0.25">
      <c r="C122" s="397"/>
      <c r="D122" s="398"/>
      <c r="E122" s="397"/>
      <c r="F122" s="399"/>
      <c r="G122" s="399"/>
      <c r="H122" s="399"/>
    </row>
    <row r="123" spans="3:8" x14ac:dyDescent="0.25">
      <c r="C123" s="397"/>
      <c r="D123" s="398"/>
      <c r="E123" s="397"/>
      <c r="F123" s="399"/>
      <c r="G123" s="399"/>
      <c r="H123" s="399"/>
    </row>
    <row r="124" spans="3:8" x14ac:dyDescent="0.25">
      <c r="C124" s="397"/>
      <c r="D124" s="398"/>
      <c r="E124" s="397"/>
      <c r="F124" s="399"/>
      <c r="G124" s="399"/>
      <c r="H124" s="399"/>
    </row>
    <row r="125" spans="3:8" x14ac:dyDescent="0.25">
      <c r="C125" s="397"/>
      <c r="D125" s="398"/>
      <c r="E125" s="397"/>
      <c r="F125" s="399"/>
      <c r="G125" s="399"/>
      <c r="H125" s="399"/>
    </row>
    <row r="126" spans="3:8" x14ac:dyDescent="0.25">
      <c r="C126" s="397"/>
      <c r="D126" s="398"/>
      <c r="E126" s="397"/>
      <c r="F126" s="399"/>
      <c r="G126" s="399"/>
      <c r="H126" s="399"/>
    </row>
    <row r="127" spans="3:8" x14ac:dyDescent="0.25">
      <c r="C127" s="397"/>
      <c r="D127" s="398"/>
      <c r="E127" s="397"/>
      <c r="F127" s="399"/>
      <c r="G127" s="399"/>
      <c r="H127" s="399"/>
    </row>
    <row r="128" spans="3:8" x14ac:dyDescent="0.25">
      <c r="C128" s="397"/>
      <c r="D128" s="398"/>
      <c r="E128" s="397"/>
      <c r="F128" s="399"/>
      <c r="G128" s="399"/>
      <c r="H128" s="399"/>
    </row>
    <row r="129" spans="3:8" x14ac:dyDescent="0.25">
      <c r="C129" s="397"/>
      <c r="D129" s="398"/>
      <c r="E129" s="397"/>
      <c r="F129" s="399"/>
      <c r="G129" s="399"/>
      <c r="H129" s="399"/>
    </row>
    <row r="130" spans="3:8" x14ac:dyDescent="0.25">
      <c r="C130" s="397"/>
      <c r="D130" s="398"/>
      <c r="E130" s="397"/>
      <c r="F130" s="399"/>
      <c r="G130" s="399"/>
      <c r="H130" s="399"/>
    </row>
    <row r="131" spans="3:8" x14ac:dyDescent="0.25">
      <c r="C131" s="397"/>
      <c r="D131" s="398"/>
      <c r="E131" s="397"/>
      <c r="F131" s="399"/>
      <c r="G131" s="399"/>
      <c r="H131" s="399"/>
    </row>
    <row r="132" spans="3:8" x14ac:dyDescent="0.25">
      <c r="C132" s="397"/>
      <c r="D132" s="398"/>
      <c r="E132" s="397"/>
      <c r="F132" s="399"/>
      <c r="G132" s="399"/>
      <c r="H132" s="399"/>
    </row>
    <row r="133" spans="3:8" x14ac:dyDescent="0.25">
      <c r="C133" s="397"/>
      <c r="D133" s="398"/>
      <c r="E133" s="397"/>
      <c r="F133" s="399"/>
      <c r="G133" s="399"/>
      <c r="H133" s="399"/>
    </row>
    <row r="134" spans="3:8" x14ac:dyDescent="0.25">
      <c r="C134" s="397"/>
      <c r="D134" s="398"/>
      <c r="E134" s="397"/>
      <c r="F134" s="399"/>
      <c r="G134" s="399"/>
      <c r="H134" s="399"/>
    </row>
    <row r="135" spans="3:8" x14ac:dyDescent="0.25">
      <c r="C135" s="397"/>
      <c r="D135" s="398"/>
      <c r="E135" s="397"/>
      <c r="F135" s="399"/>
      <c r="G135" s="399"/>
      <c r="H135" s="399"/>
    </row>
    <row r="136" spans="3:8" x14ac:dyDescent="0.25">
      <c r="C136" s="397"/>
      <c r="D136" s="398"/>
      <c r="E136" s="397"/>
      <c r="F136" s="399"/>
      <c r="G136" s="399"/>
      <c r="H136" s="399"/>
    </row>
    <row r="137" spans="3:8" x14ac:dyDescent="0.25">
      <c r="C137" s="397"/>
      <c r="D137" s="398"/>
      <c r="E137" s="397"/>
      <c r="F137" s="399"/>
      <c r="G137" s="399"/>
      <c r="H137" s="399"/>
    </row>
    <row r="138" spans="3:8" x14ac:dyDescent="0.25">
      <c r="C138" s="397"/>
      <c r="D138" s="398"/>
      <c r="E138" s="397"/>
      <c r="F138" s="399"/>
      <c r="G138" s="399"/>
      <c r="H138" s="399"/>
    </row>
    <row r="139" spans="3:8" x14ac:dyDescent="0.25">
      <c r="C139" s="397"/>
      <c r="D139" s="398"/>
      <c r="E139" s="397"/>
      <c r="F139" s="399"/>
      <c r="G139" s="399"/>
      <c r="H139" s="399"/>
    </row>
    <row r="140" spans="3:8" x14ac:dyDescent="0.25">
      <c r="C140" s="397"/>
      <c r="D140" s="398"/>
      <c r="E140" s="397"/>
      <c r="F140" s="399"/>
      <c r="G140" s="399"/>
      <c r="H140" s="399"/>
    </row>
    <row r="141" spans="3:8" x14ac:dyDescent="0.25">
      <c r="C141" s="397"/>
      <c r="D141" s="398"/>
      <c r="E141" s="397"/>
      <c r="F141" s="399"/>
      <c r="G141" s="399"/>
      <c r="H141" s="399"/>
    </row>
    <row r="142" spans="3:8" x14ac:dyDescent="0.25">
      <c r="C142" s="397"/>
      <c r="D142" s="398"/>
      <c r="E142" s="397"/>
      <c r="F142" s="399"/>
      <c r="G142" s="399"/>
      <c r="H142" s="399"/>
    </row>
    <row r="143" spans="3:8" x14ac:dyDescent="0.25">
      <c r="C143" s="397"/>
      <c r="D143" s="398"/>
      <c r="E143" s="397"/>
      <c r="F143" s="399"/>
      <c r="G143" s="399"/>
      <c r="H143" s="399"/>
    </row>
    <row r="144" spans="3:8" x14ac:dyDescent="0.25">
      <c r="C144" s="397"/>
      <c r="D144" s="398"/>
      <c r="E144" s="397"/>
      <c r="F144" s="399"/>
      <c r="G144" s="399"/>
      <c r="H144" s="399"/>
    </row>
    <row r="145" spans="3:8" x14ac:dyDescent="0.25">
      <c r="C145" s="397"/>
      <c r="D145" s="398"/>
      <c r="E145" s="397"/>
      <c r="F145" s="399"/>
      <c r="G145" s="399"/>
      <c r="H145" s="399"/>
    </row>
    <row r="146" spans="3:8" x14ac:dyDescent="0.25">
      <c r="C146" s="397"/>
      <c r="D146" s="398"/>
      <c r="E146" s="397"/>
      <c r="F146" s="399"/>
      <c r="G146" s="399"/>
      <c r="H146" s="399"/>
    </row>
    <row r="147" spans="3:8" x14ac:dyDescent="0.25">
      <c r="C147" s="397"/>
      <c r="D147" s="398"/>
      <c r="E147" s="397"/>
      <c r="F147" s="399"/>
      <c r="G147" s="399"/>
      <c r="H147" s="399"/>
    </row>
    <row r="148" spans="3:8" x14ac:dyDescent="0.25">
      <c r="C148" s="397"/>
      <c r="D148" s="398"/>
      <c r="E148" s="397"/>
      <c r="F148" s="399"/>
      <c r="G148" s="399"/>
      <c r="H148" s="399"/>
    </row>
  </sheetData>
  <mergeCells count="1">
    <mergeCell ref="B1:D1"/>
  </mergeCells>
  <pageMargins left="0.70866141732283472" right="0.70866141732283472" top="0.78740157480314965" bottom="0.78740157480314965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D22"/>
  <sheetViews>
    <sheetView zoomScale="70" zoomScaleNormal="70" zoomScaleSheetLayoutView="100" workbookViewId="0">
      <selection activeCell="L5" sqref="L5:M5"/>
    </sheetView>
  </sheetViews>
  <sheetFormatPr defaultColWidth="10.5" defaultRowHeight="15" x14ac:dyDescent="0.25"/>
  <cols>
    <col min="1" max="1" width="2.5" style="15" customWidth="1"/>
    <col min="2" max="2" width="3.375" style="1" customWidth="1"/>
    <col min="3" max="3" width="3.625" style="12" customWidth="1"/>
    <col min="4" max="4" width="61.25" style="1" customWidth="1"/>
    <col min="5" max="5" width="5.625" style="1" customWidth="1"/>
    <col min="6" max="6" width="8.5" style="13" customWidth="1"/>
    <col min="7" max="7" width="13.25" style="6" customWidth="1"/>
    <col min="8" max="9" width="19.625" style="14" customWidth="1"/>
    <col min="10" max="11" width="2.5" style="1" customWidth="1"/>
    <col min="12" max="12" width="11.875" style="1" bestFit="1" customWidth="1"/>
    <col min="13" max="16" width="8.375" style="1" customWidth="1"/>
    <col min="17" max="17" width="27.5" style="1" customWidth="1"/>
    <col min="18" max="18" width="22.25" style="1" customWidth="1"/>
    <col min="19" max="212" width="8.375" style="1" customWidth="1"/>
    <col min="213" max="216" width="8.375" style="15" customWidth="1"/>
    <col min="217" max="16384" width="10.5" style="15"/>
  </cols>
  <sheetData>
    <row r="1" spans="2:13" s="16" customFormat="1" ht="23.25" x14ac:dyDescent="0.2">
      <c r="B1" s="464" t="s">
        <v>28</v>
      </c>
      <c r="C1" s="464"/>
      <c r="D1" s="464"/>
      <c r="E1" s="233"/>
      <c r="F1" s="234"/>
      <c r="G1" s="235"/>
      <c r="J1" s="236" t="str">
        <f>Kryci_list!F13</f>
        <v>Instalace svítidel a podpěrných konstrukčních prvků</v>
      </c>
    </row>
    <row r="2" spans="2:13" s="16" customFormat="1" ht="21" x14ac:dyDescent="0.2">
      <c r="B2" s="232"/>
      <c r="C2" s="232"/>
      <c r="D2" s="232"/>
      <c r="F2" s="17"/>
      <c r="G2" s="18"/>
      <c r="H2" s="206"/>
      <c r="I2" s="206"/>
    </row>
    <row r="3" spans="2:13" ht="27" customHeight="1" x14ac:dyDescent="0.25">
      <c r="B3" s="193"/>
      <c r="C3" s="194"/>
      <c r="D3" s="195" t="s">
        <v>32</v>
      </c>
      <c r="E3" s="196" t="s">
        <v>33</v>
      </c>
      <c r="F3" s="197" t="s">
        <v>34</v>
      </c>
      <c r="G3" s="198" t="s">
        <v>36</v>
      </c>
      <c r="H3" s="465" t="s">
        <v>35</v>
      </c>
      <c r="I3" s="465"/>
      <c r="J3" s="199"/>
      <c r="K3" s="86"/>
      <c r="L3" s="86"/>
      <c r="M3" s="200"/>
    </row>
    <row r="4" spans="2:13" s="9" customFormat="1" x14ac:dyDescent="0.25">
      <c r="B4" s="207"/>
      <c r="C4" s="208"/>
      <c r="D4" s="209"/>
      <c r="E4" s="209"/>
      <c r="F4" s="210"/>
      <c r="G4" s="211"/>
      <c r="H4" s="373" t="s">
        <v>62</v>
      </c>
      <c r="I4" s="373" t="s">
        <v>63</v>
      </c>
      <c r="J4" s="212"/>
      <c r="K4" s="212"/>
      <c r="L4" s="212"/>
      <c r="M4" s="201"/>
    </row>
    <row r="5" spans="2:13" s="9" customFormat="1" x14ac:dyDescent="0.25">
      <c r="B5" s="137"/>
      <c r="C5" s="138" t="s">
        <v>134</v>
      </c>
      <c r="D5" s="139"/>
      <c r="E5" s="139"/>
      <c r="F5" s="213"/>
      <c r="G5" s="214"/>
      <c r="H5" s="143"/>
      <c r="I5" s="312"/>
      <c r="J5" s="215"/>
      <c r="K5" s="212"/>
      <c r="L5" s="212"/>
      <c r="M5" s="201"/>
    </row>
    <row r="6" spans="2:13" s="9" customFormat="1" x14ac:dyDescent="0.25">
      <c r="B6" s="216"/>
      <c r="C6" s="217"/>
      <c r="D6" s="91"/>
      <c r="E6" s="91"/>
      <c r="F6" s="218"/>
      <c r="G6" s="219"/>
      <c r="H6" s="109"/>
      <c r="I6" s="109"/>
      <c r="J6" s="220"/>
      <c r="K6" s="212"/>
      <c r="L6" s="212"/>
      <c r="M6" s="201"/>
    </row>
    <row r="7" spans="2:13" s="9" customFormat="1" x14ac:dyDescent="0.25">
      <c r="B7" s="216"/>
      <c r="C7" s="89" t="s">
        <v>142</v>
      </c>
      <c r="D7" s="451" t="s">
        <v>132</v>
      </c>
      <c r="E7" s="231" t="s">
        <v>21</v>
      </c>
      <c r="F7" s="41">
        <v>1</v>
      </c>
      <c r="G7" s="482"/>
      <c r="H7" s="222">
        <f t="shared" ref="H7:H13" si="0">F7*G7</f>
        <v>0</v>
      </c>
      <c r="I7" s="109"/>
      <c r="J7" s="220"/>
      <c r="K7" s="212"/>
      <c r="L7" s="212"/>
      <c r="M7" s="201"/>
    </row>
    <row r="8" spans="2:13" s="9" customFormat="1" x14ac:dyDescent="0.25">
      <c r="B8" s="216"/>
      <c r="C8" s="89" t="s">
        <v>205</v>
      </c>
      <c r="D8" s="451" t="s">
        <v>137</v>
      </c>
      <c r="E8" s="231" t="s">
        <v>21</v>
      </c>
      <c r="F8" s="41">
        <v>1</v>
      </c>
      <c r="G8" s="482"/>
      <c r="H8" s="222">
        <f t="shared" si="0"/>
        <v>0</v>
      </c>
      <c r="I8" s="109"/>
      <c r="J8" s="220"/>
      <c r="K8" s="212"/>
      <c r="L8" s="212"/>
      <c r="M8" s="201"/>
    </row>
    <row r="9" spans="2:13" s="9" customFormat="1" x14ac:dyDescent="0.25">
      <c r="B9" s="216"/>
      <c r="C9" s="89" t="s">
        <v>206</v>
      </c>
      <c r="D9" s="91" t="s">
        <v>14</v>
      </c>
      <c r="E9" s="231" t="s">
        <v>21</v>
      </c>
      <c r="F9" s="41">
        <v>1</v>
      </c>
      <c r="G9" s="482"/>
      <c r="H9" s="222">
        <f t="shared" si="0"/>
        <v>0</v>
      </c>
      <c r="I9" s="222"/>
      <c r="J9" s="220"/>
      <c r="K9" s="212"/>
      <c r="L9" s="212"/>
      <c r="M9" s="201"/>
    </row>
    <row r="10" spans="2:13" s="1" customFormat="1" x14ac:dyDescent="0.25">
      <c r="B10" s="92"/>
      <c r="C10" s="89" t="s">
        <v>207</v>
      </c>
      <c r="D10" s="91" t="s">
        <v>138</v>
      </c>
      <c r="E10" s="231" t="s">
        <v>21</v>
      </c>
      <c r="F10" s="41">
        <v>1</v>
      </c>
      <c r="G10" s="482"/>
      <c r="H10" s="222">
        <f t="shared" si="0"/>
        <v>0</v>
      </c>
      <c r="I10" s="222"/>
      <c r="J10" s="223"/>
      <c r="K10" s="69"/>
      <c r="L10" s="69"/>
      <c r="M10" s="200"/>
    </row>
    <row r="11" spans="2:13" s="1" customFormat="1" x14ac:dyDescent="0.25">
      <c r="B11" s="92"/>
      <c r="C11" s="89" t="s">
        <v>208</v>
      </c>
      <c r="D11" s="91" t="s">
        <v>133</v>
      </c>
      <c r="E11" s="231" t="s">
        <v>21</v>
      </c>
      <c r="F11" s="41">
        <v>1</v>
      </c>
      <c r="G11" s="482"/>
      <c r="H11" s="222">
        <f t="shared" si="0"/>
        <v>0</v>
      </c>
      <c r="I11" s="222"/>
      <c r="J11" s="223"/>
      <c r="K11" s="69"/>
      <c r="L11" s="69"/>
      <c r="M11" s="200"/>
    </row>
    <row r="12" spans="2:13" x14ac:dyDescent="0.25">
      <c r="B12" s="216"/>
      <c r="C12" s="89" t="s">
        <v>209</v>
      </c>
      <c r="D12" s="91" t="s">
        <v>23</v>
      </c>
      <c r="E12" s="231" t="s">
        <v>21</v>
      </c>
      <c r="F12" s="230">
        <v>1</v>
      </c>
      <c r="G12" s="482"/>
      <c r="H12" s="222">
        <f t="shared" si="0"/>
        <v>0</v>
      </c>
      <c r="I12" s="61"/>
      <c r="J12" s="223"/>
      <c r="K12" s="69"/>
      <c r="L12" s="69"/>
      <c r="M12" s="200"/>
    </row>
    <row r="13" spans="2:13" x14ac:dyDescent="0.25">
      <c r="B13" s="216"/>
      <c r="C13" s="89" t="s">
        <v>210</v>
      </c>
      <c r="D13" s="91" t="s">
        <v>136</v>
      </c>
      <c r="E13" s="231" t="s">
        <v>21</v>
      </c>
      <c r="F13" s="230">
        <v>1</v>
      </c>
      <c r="G13" s="482"/>
      <c r="H13" s="222">
        <f t="shared" si="0"/>
        <v>0</v>
      </c>
      <c r="I13" s="61"/>
      <c r="J13" s="223"/>
      <c r="K13" s="69"/>
      <c r="L13" s="69"/>
      <c r="M13" s="200"/>
    </row>
    <row r="14" spans="2:13" x14ac:dyDescent="0.25">
      <c r="B14" s="216"/>
      <c r="C14" s="89" t="s">
        <v>211</v>
      </c>
      <c r="D14" s="98" t="s">
        <v>17</v>
      </c>
      <c r="E14" s="231" t="s">
        <v>21</v>
      </c>
      <c r="F14" s="228">
        <v>1</v>
      </c>
      <c r="G14" s="482"/>
      <c r="H14" s="229"/>
      <c r="I14" s="296">
        <f t="shared" ref="I14:I15" si="1">F14*G14</f>
        <v>0</v>
      </c>
      <c r="J14" s="223"/>
      <c r="K14" s="69"/>
      <c r="L14" s="69"/>
      <c r="M14" s="200"/>
    </row>
    <row r="15" spans="2:13" ht="15.75" x14ac:dyDescent="0.25">
      <c r="B15" s="216"/>
      <c r="C15" s="89" t="s">
        <v>212</v>
      </c>
      <c r="D15" s="98" t="s">
        <v>61</v>
      </c>
      <c r="E15" s="231" t="s">
        <v>21</v>
      </c>
      <c r="F15" s="228">
        <v>1</v>
      </c>
      <c r="G15" s="482"/>
      <c r="H15" s="229"/>
      <c r="I15" s="296">
        <f t="shared" si="1"/>
        <v>0</v>
      </c>
      <c r="J15" s="223"/>
      <c r="K15" s="69"/>
      <c r="L15" s="297"/>
      <c r="M15" s="200"/>
    </row>
    <row r="16" spans="2:13" x14ac:dyDescent="0.25">
      <c r="B16" s="216"/>
      <c r="C16" s="89" t="s">
        <v>213</v>
      </c>
      <c r="D16" s="91" t="s">
        <v>38</v>
      </c>
      <c r="E16" s="231" t="s">
        <v>21</v>
      </c>
      <c r="F16" s="230">
        <v>1</v>
      </c>
      <c r="G16" s="482"/>
      <c r="H16" s="222">
        <f t="shared" ref="H16" si="2">F16*G16</f>
        <v>0</v>
      </c>
      <c r="I16" s="61"/>
      <c r="J16" s="223"/>
      <c r="K16" s="69"/>
      <c r="L16" s="69"/>
      <c r="M16" s="200"/>
    </row>
    <row r="17" spans="2:13" s="1" customFormat="1" x14ac:dyDescent="0.25">
      <c r="B17" s="92"/>
      <c r="C17" s="93"/>
      <c r="D17" s="91"/>
      <c r="E17" s="41"/>
      <c r="F17" s="41"/>
      <c r="G17" s="221"/>
      <c r="H17" s="222"/>
      <c r="I17" s="222"/>
      <c r="J17" s="223"/>
      <c r="K17" s="69"/>
      <c r="L17" s="69"/>
      <c r="M17" s="200"/>
    </row>
    <row r="18" spans="2:13" x14ac:dyDescent="0.25">
      <c r="B18" s="145"/>
      <c r="C18" s="160" t="s">
        <v>135</v>
      </c>
      <c r="D18" s="237"/>
      <c r="E18" s="146"/>
      <c r="F18" s="224"/>
      <c r="G18" s="225"/>
      <c r="H18" s="226">
        <f>SUM(H5:H17)</f>
        <v>0</v>
      </c>
      <c r="I18" s="226">
        <f>SUM(I5:I17)</f>
        <v>0</v>
      </c>
      <c r="J18" s="227"/>
      <c r="K18" s="69"/>
      <c r="L18" s="69"/>
      <c r="M18" s="200"/>
    </row>
    <row r="19" spans="2:13" x14ac:dyDescent="0.25">
      <c r="B19" s="69"/>
      <c r="C19" s="101"/>
      <c r="D19" s="69"/>
      <c r="E19" s="69"/>
      <c r="F19" s="39"/>
      <c r="G19" s="40"/>
      <c r="H19" s="85"/>
      <c r="I19" s="85"/>
      <c r="J19" s="69"/>
      <c r="K19" s="69"/>
      <c r="L19" s="69"/>
      <c r="M19" s="200"/>
    </row>
    <row r="20" spans="2:13" x14ac:dyDescent="0.25">
      <c r="B20" s="200"/>
      <c r="C20" s="202"/>
      <c r="D20" s="200"/>
      <c r="E20" s="200"/>
      <c r="F20" s="203"/>
      <c r="G20" s="204"/>
      <c r="H20" s="205"/>
      <c r="I20" s="205"/>
      <c r="J20" s="200"/>
      <c r="K20" s="200"/>
      <c r="L20" s="200"/>
      <c r="M20" s="200"/>
    </row>
    <row r="21" spans="2:13" x14ac:dyDescent="0.25">
      <c r="B21" s="200"/>
      <c r="C21" s="202"/>
      <c r="D21" s="200"/>
      <c r="E21" s="200"/>
      <c r="F21" s="203"/>
      <c r="G21" s="204"/>
      <c r="H21" s="205"/>
      <c r="I21" s="205"/>
      <c r="J21" s="200"/>
      <c r="K21" s="200"/>
      <c r="L21" s="200"/>
      <c r="M21" s="200"/>
    </row>
    <row r="22" spans="2:13" x14ac:dyDescent="0.25">
      <c r="B22" s="200"/>
      <c r="C22" s="202"/>
      <c r="D22" s="200"/>
      <c r="E22" s="200"/>
      <c r="F22" s="203"/>
      <c r="G22" s="204"/>
      <c r="H22" s="205"/>
      <c r="I22" s="205"/>
      <c r="J22" s="200"/>
      <c r="K22" s="200"/>
      <c r="L22" s="200"/>
      <c r="M22" s="200"/>
    </row>
  </sheetData>
  <sheetProtection selectLockedCells="1" selectUnlockedCells="1"/>
  <mergeCells count="2">
    <mergeCell ref="B1:D1"/>
    <mergeCell ref="H3:I3"/>
  </mergeCells>
  <printOptions horizontalCentered="1"/>
  <pageMargins left="0.25" right="0.25" top="0.75" bottom="0.75" header="0.3" footer="0.3"/>
  <pageSetup paperSize="9" scale="84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Kryci_list</vt:lpstr>
      <vt:lpstr>SO401.A</vt:lpstr>
      <vt:lpstr>SO401.B</vt:lpstr>
      <vt:lpstr>Vedlejsi_ostatni_SO401</vt:lpstr>
      <vt:lpstr>Kryci_list!Oblast_tisku</vt:lpstr>
      <vt:lpstr>SO401.A!Oblast_tisku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nobo</cp:lastModifiedBy>
  <cp:lastPrinted>2017-06-12T19:57:49Z</cp:lastPrinted>
  <dcterms:created xsi:type="dcterms:W3CDTF">2013-04-19T08:30:12Z</dcterms:created>
  <dcterms:modified xsi:type="dcterms:W3CDTF">2019-04-28T19:04:35Z</dcterms:modified>
</cp:coreProperties>
</file>